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om\GELMC\GCOE\01.LEILOES_ACR\NOVA\39_LEN_A5_AGO_2025\RESULTADOS\"/>
    </mc:Choice>
  </mc:AlternateContent>
  <xr:revisionPtr revIDLastSave="0" documentId="13_ncr:1_{50672E04-425F-4097-8CAF-216A12015FEA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vendedor" sheetId="8" r:id="rId1"/>
    <sheet name="comprador" sheetId="14" r:id="rId2"/>
    <sheet name="contratos" sheetId="13" r:id="rId3"/>
    <sheet name="produto" sheetId="17" r:id="rId4"/>
    <sheet name="legenda" sheetId="16" r:id="rId5"/>
  </sheets>
  <definedNames>
    <definedName name="_xlnm._FilterDatabase" localSheetId="0" hidden="1">vendedor!$A$7:$U$73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4" l="1"/>
  <c r="F18" i="14"/>
  <c r="E18" i="14"/>
  <c r="P73" i="8"/>
  <c r="T73" i="8" l="1"/>
  <c r="Q73" i="8"/>
  <c r="O73" i="8"/>
  <c r="N73" i="8"/>
  <c r="M73" i="8"/>
  <c r="L73" i="8"/>
  <c r="D401" i="13" l="1"/>
  <c r="E394" i="13" s="1"/>
  <c r="C401" i="13"/>
  <c r="J389" i="13"/>
  <c r="I389" i="13"/>
  <c r="D389" i="13"/>
  <c r="K385" i="13" s="1"/>
  <c r="C389" i="13"/>
  <c r="J377" i="13"/>
  <c r="I377" i="13"/>
  <c r="D377" i="13"/>
  <c r="K371" i="13" s="1"/>
  <c r="C377" i="13"/>
  <c r="J365" i="13"/>
  <c r="I365" i="13"/>
  <c r="D365" i="13"/>
  <c r="K364" i="13" s="1"/>
  <c r="C365" i="13"/>
  <c r="J353" i="13"/>
  <c r="I353" i="13"/>
  <c r="D353" i="13"/>
  <c r="K350" i="13" s="1"/>
  <c r="C353" i="13"/>
  <c r="J341" i="13"/>
  <c r="I341" i="13"/>
  <c r="D341" i="13"/>
  <c r="K336" i="13" s="1"/>
  <c r="C341" i="13"/>
  <c r="J329" i="13"/>
  <c r="I329" i="13"/>
  <c r="D329" i="13"/>
  <c r="E322" i="13" s="1"/>
  <c r="C329" i="13"/>
  <c r="J317" i="13"/>
  <c r="I317" i="13"/>
  <c r="D317" i="13"/>
  <c r="K315" i="13" s="1"/>
  <c r="C317" i="13"/>
  <c r="J305" i="13"/>
  <c r="I305" i="13"/>
  <c r="D305" i="13"/>
  <c r="K301" i="13" s="1"/>
  <c r="C305" i="13"/>
  <c r="J293" i="13"/>
  <c r="I293" i="13"/>
  <c r="D293" i="13"/>
  <c r="K287" i="13" s="1"/>
  <c r="C293" i="13"/>
  <c r="J281" i="13"/>
  <c r="I281" i="13"/>
  <c r="D281" i="13"/>
  <c r="K280" i="13" s="1"/>
  <c r="C281" i="13"/>
  <c r="J269" i="13"/>
  <c r="I269" i="13"/>
  <c r="D269" i="13"/>
  <c r="K266" i="13" s="1"/>
  <c r="C269" i="13"/>
  <c r="J257" i="13"/>
  <c r="I257" i="13"/>
  <c r="D257" i="13"/>
  <c r="K252" i="13" s="1"/>
  <c r="C257" i="13"/>
  <c r="J245" i="13"/>
  <c r="I245" i="13"/>
  <c r="D245" i="13"/>
  <c r="E243" i="13" s="1"/>
  <c r="C245" i="13"/>
  <c r="J233" i="13"/>
  <c r="I233" i="13"/>
  <c r="D233" i="13"/>
  <c r="K231" i="13" s="1"/>
  <c r="C233" i="13"/>
  <c r="J221" i="13"/>
  <c r="I221" i="13"/>
  <c r="D221" i="13"/>
  <c r="K217" i="13" s="1"/>
  <c r="C221" i="13"/>
  <c r="J209" i="13"/>
  <c r="I209" i="13"/>
  <c r="D209" i="13"/>
  <c r="K203" i="13" s="1"/>
  <c r="C209" i="13"/>
  <c r="J197" i="13"/>
  <c r="I197" i="13"/>
  <c r="D197" i="13"/>
  <c r="K196" i="13" s="1"/>
  <c r="C197" i="13"/>
  <c r="J185" i="13"/>
  <c r="I185" i="13"/>
  <c r="D185" i="13"/>
  <c r="E182" i="13" s="1"/>
  <c r="C185" i="13"/>
  <c r="J173" i="13"/>
  <c r="I173" i="13"/>
  <c r="D173" i="13"/>
  <c r="K168" i="13" s="1"/>
  <c r="C173" i="13"/>
  <c r="J161" i="13"/>
  <c r="I161" i="13"/>
  <c r="D161" i="13"/>
  <c r="K157" i="13" s="1"/>
  <c r="C161" i="13"/>
  <c r="J149" i="13"/>
  <c r="I149" i="13"/>
  <c r="D149" i="13"/>
  <c r="K147" i="13" s="1"/>
  <c r="C149" i="13"/>
  <c r="J137" i="13"/>
  <c r="I137" i="13"/>
  <c r="D137" i="13"/>
  <c r="K133" i="13" s="1"/>
  <c r="C137" i="13"/>
  <c r="J125" i="13"/>
  <c r="I125" i="13"/>
  <c r="D125" i="13"/>
  <c r="K119" i="13" s="1"/>
  <c r="C125" i="13"/>
  <c r="J113" i="13"/>
  <c r="I113" i="13"/>
  <c r="D113" i="13"/>
  <c r="K112" i="13" s="1"/>
  <c r="C113" i="13"/>
  <c r="J101" i="13"/>
  <c r="I101" i="13"/>
  <c r="D101" i="13"/>
  <c r="K98" i="13" s="1"/>
  <c r="C101" i="13"/>
  <c r="J89" i="13"/>
  <c r="I89" i="13"/>
  <c r="D89" i="13"/>
  <c r="K84" i="13" s="1"/>
  <c r="C89" i="13"/>
  <c r="J77" i="13"/>
  <c r="I77" i="13"/>
  <c r="D77" i="13"/>
  <c r="K73" i="13" s="1"/>
  <c r="C77" i="13"/>
  <c r="J65" i="13"/>
  <c r="I65" i="13"/>
  <c r="D65" i="13"/>
  <c r="K63" i="13" s="1"/>
  <c r="C65" i="13"/>
  <c r="J53" i="13"/>
  <c r="I53" i="13"/>
  <c r="D53" i="13"/>
  <c r="K49" i="13" s="1"/>
  <c r="C53" i="13"/>
  <c r="J41" i="13"/>
  <c r="I41" i="13"/>
  <c r="D41" i="13"/>
  <c r="K35" i="13" s="1"/>
  <c r="C41" i="13"/>
  <c r="J29" i="13"/>
  <c r="I29" i="13"/>
  <c r="D29" i="13"/>
  <c r="K28" i="13" s="1"/>
  <c r="C29" i="13"/>
  <c r="J17" i="13"/>
  <c r="I17" i="13"/>
  <c r="D17" i="13"/>
  <c r="K14" i="13" s="1"/>
  <c r="C17" i="13"/>
  <c r="E387" i="13" l="1"/>
  <c r="K61" i="13"/>
  <c r="E195" i="13"/>
  <c r="E310" i="13"/>
  <c r="K76" i="13"/>
  <c r="K195" i="13"/>
  <c r="K310" i="13"/>
  <c r="K279" i="13"/>
  <c r="E312" i="13"/>
  <c r="E170" i="13"/>
  <c r="E399" i="13"/>
  <c r="K110" i="13"/>
  <c r="E395" i="13"/>
  <c r="E111" i="13"/>
  <c r="K142" i="13"/>
  <c r="E396" i="13"/>
  <c r="K111" i="13"/>
  <c r="E144" i="13"/>
  <c r="K181" i="13"/>
  <c r="K320" i="13"/>
  <c r="E397" i="13"/>
  <c r="E184" i="13"/>
  <c r="E398" i="13"/>
  <c r="K51" i="13"/>
  <c r="E400" i="13"/>
  <c r="E76" i="13"/>
  <c r="K109" i="13"/>
  <c r="E58" i="13"/>
  <c r="K58" i="13"/>
  <c r="E60" i="13"/>
  <c r="E39" i="13"/>
  <c r="K39" i="13"/>
  <c r="K40" i="13"/>
  <c r="E100" i="13"/>
  <c r="E153" i="13"/>
  <c r="K100" i="13"/>
  <c r="K13" i="13"/>
  <c r="K15" i="13"/>
  <c r="K193" i="13"/>
  <c r="K16" i="13"/>
  <c r="K194" i="13"/>
  <c r="K351" i="13"/>
  <c r="E183" i="13"/>
  <c r="E352" i="13"/>
  <c r="K383" i="13"/>
  <c r="E51" i="13"/>
  <c r="E68" i="13"/>
  <c r="K183" i="13"/>
  <c r="K207" i="13"/>
  <c r="E384" i="13"/>
  <c r="K68" i="13"/>
  <c r="E69" i="13"/>
  <c r="K69" i="13"/>
  <c r="E75" i="13"/>
  <c r="K363" i="13"/>
  <c r="K75" i="13"/>
  <c r="K380" i="13"/>
  <c r="E382" i="13"/>
  <c r="K382" i="13"/>
  <c r="E338" i="13"/>
  <c r="E321" i="13"/>
  <c r="K321" i="13"/>
  <c r="K322" i="13"/>
  <c r="E323" i="13"/>
  <c r="K323" i="13"/>
  <c r="E324" i="13"/>
  <c r="K324" i="13"/>
  <c r="E325" i="13"/>
  <c r="K326" i="13"/>
  <c r="E326" i="13"/>
  <c r="K327" i="13"/>
  <c r="E328" i="13"/>
  <c r="K328" i="13"/>
  <c r="K292" i="13"/>
  <c r="K291" i="13"/>
  <c r="E279" i="13"/>
  <c r="E254" i="13"/>
  <c r="E214" i="13"/>
  <c r="K214" i="13"/>
  <c r="K215" i="13"/>
  <c r="E216" i="13"/>
  <c r="E219" i="13"/>
  <c r="K219" i="13"/>
  <c r="K182" i="13"/>
  <c r="K145" i="13"/>
  <c r="K135" i="13"/>
  <c r="K123" i="13"/>
  <c r="E123" i="13"/>
  <c r="K124" i="13"/>
  <c r="E92" i="13"/>
  <c r="K92" i="13"/>
  <c r="E93" i="13"/>
  <c r="K99" i="13"/>
  <c r="E86" i="13"/>
  <c r="K82" i="13"/>
  <c r="E88" i="13"/>
  <c r="E81" i="13"/>
  <c r="K47" i="13"/>
  <c r="E48" i="13"/>
  <c r="E34" i="13"/>
  <c r="E37" i="13"/>
  <c r="K37" i="13"/>
  <c r="K153" i="13"/>
  <c r="E154" i="13"/>
  <c r="K93" i="13"/>
  <c r="K368" i="13"/>
  <c r="E157" i="13"/>
  <c r="E237" i="13"/>
  <c r="K358" i="13"/>
  <c r="E71" i="13"/>
  <c r="E95" i="13"/>
  <c r="E104" i="13"/>
  <c r="E128" i="13"/>
  <c r="E158" i="13"/>
  <c r="K344" i="13"/>
  <c r="E370" i="13"/>
  <c r="K104" i="13"/>
  <c r="K128" i="13"/>
  <c r="E345" i="13"/>
  <c r="K359" i="13"/>
  <c r="K106" i="13"/>
  <c r="K176" i="13"/>
  <c r="K201" i="13"/>
  <c r="E242" i="13"/>
  <c r="K347" i="13"/>
  <c r="E373" i="13"/>
  <c r="K9" i="13"/>
  <c r="E44" i="13"/>
  <c r="K72" i="13"/>
  <c r="K96" i="13"/>
  <c r="E107" i="13"/>
  <c r="K130" i="13"/>
  <c r="K177" i="13"/>
  <c r="E202" i="13"/>
  <c r="K242" i="13"/>
  <c r="K348" i="13"/>
  <c r="E361" i="13"/>
  <c r="E32" i="13"/>
  <c r="E73" i="13"/>
  <c r="E97" i="13"/>
  <c r="K107" i="13"/>
  <c r="K131" i="13"/>
  <c r="E160" i="13"/>
  <c r="K191" i="13"/>
  <c r="E349" i="13"/>
  <c r="K11" i="13"/>
  <c r="K32" i="13"/>
  <c r="E46" i="13"/>
  <c r="E74" i="13"/>
  <c r="K97" i="13"/>
  <c r="E108" i="13"/>
  <c r="E121" i="13"/>
  <c r="E132" i="13"/>
  <c r="E152" i="13"/>
  <c r="K160" i="13"/>
  <c r="K180" i="13"/>
  <c r="E192" i="13"/>
  <c r="K205" i="13"/>
  <c r="E244" i="13"/>
  <c r="K268" i="13"/>
  <c r="K349" i="13"/>
  <c r="K362" i="13"/>
  <c r="K375" i="13"/>
  <c r="K155" i="13"/>
  <c r="E156" i="13"/>
  <c r="K156" i="13"/>
  <c r="K236" i="13"/>
  <c r="E70" i="13"/>
  <c r="K94" i="13"/>
  <c r="K369" i="13"/>
  <c r="K237" i="13"/>
  <c r="E359" i="13"/>
  <c r="K71" i="13"/>
  <c r="K95" i="13"/>
  <c r="E116" i="13"/>
  <c r="K158" i="13"/>
  <c r="E176" i="13"/>
  <c r="K200" i="13"/>
  <c r="K238" i="13"/>
  <c r="K370" i="13"/>
  <c r="K8" i="13"/>
  <c r="E72" i="13"/>
  <c r="E96" i="13"/>
  <c r="K116" i="13"/>
  <c r="E130" i="13"/>
  <c r="E159" i="13"/>
  <c r="K190" i="13"/>
  <c r="E260" i="13"/>
  <c r="E360" i="13"/>
  <c r="K117" i="13"/>
  <c r="K159" i="13"/>
  <c r="E191" i="13"/>
  <c r="K260" i="13"/>
  <c r="K373" i="13"/>
  <c r="K10" i="13"/>
  <c r="K44" i="13"/>
  <c r="E118" i="13"/>
  <c r="E178" i="13"/>
  <c r="E205" i="13"/>
  <c r="K243" i="13"/>
  <c r="E261" i="13"/>
  <c r="K361" i="13"/>
  <c r="E375" i="13"/>
  <c r="K12" i="13"/>
  <c r="K33" i="13"/>
  <c r="K46" i="13"/>
  <c r="K74" i="13"/>
  <c r="E99" i="13"/>
  <c r="E109" i="13"/>
  <c r="K121" i="13"/>
  <c r="E135" i="13"/>
  <c r="K152" i="13"/>
  <c r="E181" i="13"/>
  <c r="E193" i="13"/>
  <c r="E207" i="13"/>
  <c r="K244" i="13"/>
  <c r="E351" i="13"/>
  <c r="E363" i="13"/>
  <c r="K376" i="13"/>
  <c r="E272" i="13"/>
  <c r="E25" i="13"/>
  <c r="K264" i="13"/>
  <c r="E275" i="13"/>
  <c r="K285" i="13"/>
  <c r="E298" i="13"/>
  <c r="K25" i="13"/>
  <c r="E239" i="13"/>
  <c r="E265" i="13"/>
  <c r="K275" i="13"/>
  <c r="E286" i="13"/>
  <c r="K298" i="13"/>
  <c r="K26" i="13"/>
  <c r="K178" i="13"/>
  <c r="E226" i="13"/>
  <c r="K239" i="13"/>
  <c r="K265" i="13"/>
  <c r="E276" i="13"/>
  <c r="K286" i="13"/>
  <c r="K299" i="13"/>
  <c r="K345" i="13"/>
  <c r="E27" i="13"/>
  <c r="E179" i="13"/>
  <c r="K226" i="13"/>
  <c r="E240" i="13"/>
  <c r="E267" i="13"/>
  <c r="E277" i="13"/>
  <c r="E289" i="13"/>
  <c r="E300" i="13"/>
  <c r="E346" i="13"/>
  <c r="E392" i="13"/>
  <c r="K27" i="13"/>
  <c r="K154" i="13"/>
  <c r="K179" i="13"/>
  <c r="E188" i="13"/>
  <c r="E212" i="13"/>
  <c r="E228" i="13"/>
  <c r="K240" i="13"/>
  <c r="K267" i="13"/>
  <c r="K277" i="13"/>
  <c r="K289" i="13"/>
  <c r="E303" i="13"/>
  <c r="K346" i="13"/>
  <c r="E356" i="13"/>
  <c r="E393" i="13"/>
  <c r="K70" i="13"/>
  <c r="E94" i="13"/>
  <c r="E142" i="13"/>
  <c r="E155" i="13"/>
  <c r="E180" i="13"/>
  <c r="K188" i="13"/>
  <c r="E200" i="13"/>
  <c r="K212" i="13"/>
  <c r="K229" i="13"/>
  <c r="E241" i="13"/>
  <c r="E268" i="13"/>
  <c r="K278" i="13"/>
  <c r="E291" i="13"/>
  <c r="K303" i="13"/>
  <c r="E347" i="13"/>
  <c r="K356" i="13"/>
  <c r="E368" i="13"/>
  <c r="E380" i="13"/>
  <c r="E20" i="13"/>
  <c r="K20" i="13"/>
  <c r="K261" i="13"/>
  <c r="K22" i="13"/>
  <c r="E262" i="13"/>
  <c r="E23" i="13"/>
  <c r="K262" i="13"/>
  <c r="K23" i="13"/>
  <c r="E263" i="13"/>
  <c r="K272" i="13"/>
  <c r="E284" i="13"/>
  <c r="E296" i="13"/>
  <c r="K387" i="13"/>
  <c r="E24" i="13"/>
  <c r="E177" i="13"/>
  <c r="K184" i="13"/>
  <c r="K208" i="13"/>
  <c r="E238" i="13"/>
  <c r="K263" i="13"/>
  <c r="K274" i="13"/>
  <c r="K284" i="13"/>
  <c r="K296" i="13"/>
  <c r="K313" i="13"/>
  <c r="E344" i="13"/>
  <c r="K352" i="13"/>
  <c r="E17" i="13"/>
  <c r="K166" i="13"/>
  <c r="E62" i="13"/>
  <c r="E83" i="13"/>
  <c r="E167" i="13"/>
  <c r="E251" i="13"/>
  <c r="E314" i="13"/>
  <c r="E335" i="13"/>
  <c r="K48" i="13"/>
  <c r="K62" i="13"/>
  <c r="K230" i="13"/>
  <c r="K251" i="13"/>
  <c r="K335" i="13"/>
  <c r="E22" i="13"/>
  <c r="E36" i="13"/>
  <c r="E50" i="13"/>
  <c r="E57" i="13"/>
  <c r="E64" i="13"/>
  <c r="E85" i="13"/>
  <c r="E106" i="13"/>
  <c r="E120" i="13"/>
  <c r="E134" i="13"/>
  <c r="E141" i="13"/>
  <c r="E148" i="13"/>
  <c r="E169" i="13"/>
  <c r="E190" i="13"/>
  <c r="E204" i="13"/>
  <c r="E218" i="13"/>
  <c r="E225" i="13"/>
  <c r="E232" i="13"/>
  <c r="E253" i="13"/>
  <c r="E274" i="13"/>
  <c r="E288" i="13"/>
  <c r="E302" i="13"/>
  <c r="E309" i="13"/>
  <c r="E316" i="13"/>
  <c r="E337" i="13"/>
  <c r="E358" i="13"/>
  <c r="E372" i="13"/>
  <c r="E386" i="13"/>
  <c r="K250" i="13"/>
  <c r="K334" i="13"/>
  <c r="E146" i="13"/>
  <c r="K36" i="13"/>
  <c r="K50" i="13"/>
  <c r="K57" i="13"/>
  <c r="K64" i="13"/>
  <c r="K85" i="13"/>
  <c r="K120" i="13"/>
  <c r="K134" i="13"/>
  <c r="K141" i="13"/>
  <c r="K148" i="13"/>
  <c r="K169" i="13"/>
  <c r="K204" i="13"/>
  <c r="K218" i="13"/>
  <c r="K225" i="13"/>
  <c r="K232" i="13"/>
  <c r="K253" i="13"/>
  <c r="K288" i="13"/>
  <c r="K302" i="13"/>
  <c r="K309" i="13"/>
  <c r="K316" i="13"/>
  <c r="K337" i="13"/>
  <c r="K372" i="13"/>
  <c r="K386" i="13"/>
  <c r="K86" i="13"/>
  <c r="K170" i="13"/>
  <c r="K254" i="13"/>
  <c r="K338" i="13"/>
  <c r="E38" i="13"/>
  <c r="E45" i="13"/>
  <c r="E52" i="13"/>
  <c r="E59" i="13"/>
  <c r="E80" i="13"/>
  <c r="E87" i="13"/>
  <c r="E122" i="13"/>
  <c r="E129" i="13"/>
  <c r="E136" i="13"/>
  <c r="E143" i="13"/>
  <c r="E164" i="13"/>
  <c r="E171" i="13"/>
  <c r="E206" i="13"/>
  <c r="E213" i="13"/>
  <c r="E220" i="13"/>
  <c r="E227" i="13"/>
  <c r="E248" i="13"/>
  <c r="E255" i="13"/>
  <c r="E290" i="13"/>
  <c r="E297" i="13"/>
  <c r="E304" i="13"/>
  <c r="E311" i="13"/>
  <c r="E332" i="13"/>
  <c r="E339" i="13"/>
  <c r="E374" i="13"/>
  <c r="E381" i="13"/>
  <c r="E388" i="13"/>
  <c r="K24" i="13"/>
  <c r="K38" i="13"/>
  <c r="K45" i="13"/>
  <c r="K52" i="13"/>
  <c r="K59" i="13"/>
  <c r="K80" i="13"/>
  <c r="K87" i="13"/>
  <c r="K108" i="13"/>
  <c r="K122" i="13"/>
  <c r="K129" i="13"/>
  <c r="K136" i="13"/>
  <c r="K143" i="13"/>
  <c r="K164" i="13"/>
  <c r="K171" i="13"/>
  <c r="K192" i="13"/>
  <c r="K206" i="13"/>
  <c r="K213" i="13"/>
  <c r="K220" i="13"/>
  <c r="K227" i="13"/>
  <c r="K241" i="13"/>
  <c r="K248" i="13"/>
  <c r="K255" i="13"/>
  <c r="K276" i="13"/>
  <c r="K290" i="13"/>
  <c r="K297" i="13"/>
  <c r="K304" i="13"/>
  <c r="K311" i="13"/>
  <c r="K325" i="13"/>
  <c r="K332" i="13"/>
  <c r="K339" i="13"/>
  <c r="K360" i="13"/>
  <c r="K374" i="13"/>
  <c r="K381" i="13"/>
  <c r="K388" i="13"/>
  <c r="E165" i="13"/>
  <c r="E172" i="13"/>
  <c r="E249" i="13"/>
  <c r="E256" i="13"/>
  <c r="E333" i="13"/>
  <c r="E340" i="13"/>
  <c r="K60" i="13"/>
  <c r="K81" i="13"/>
  <c r="K88" i="13"/>
  <c r="K144" i="13"/>
  <c r="K165" i="13"/>
  <c r="K172" i="13"/>
  <c r="K228" i="13"/>
  <c r="K249" i="13"/>
  <c r="K256" i="13"/>
  <c r="K312" i="13"/>
  <c r="K333" i="13"/>
  <c r="K340" i="13"/>
  <c r="E26" i="13"/>
  <c r="E33" i="13"/>
  <c r="E40" i="13"/>
  <c r="E47" i="13"/>
  <c r="E61" i="13"/>
  <c r="E82" i="13"/>
  <c r="E110" i="13"/>
  <c r="E117" i="13"/>
  <c r="E124" i="13"/>
  <c r="E131" i="13"/>
  <c r="E145" i="13"/>
  <c r="E166" i="13"/>
  <c r="E194" i="13"/>
  <c r="E201" i="13"/>
  <c r="E208" i="13"/>
  <c r="E215" i="13"/>
  <c r="E229" i="13"/>
  <c r="E236" i="13"/>
  <c r="E250" i="13"/>
  <c r="E264" i="13"/>
  <c r="E278" i="13"/>
  <c r="E285" i="13"/>
  <c r="E292" i="13"/>
  <c r="E299" i="13"/>
  <c r="E313" i="13"/>
  <c r="E320" i="13"/>
  <c r="E327" i="13"/>
  <c r="E334" i="13"/>
  <c r="E348" i="13"/>
  <c r="E362" i="13"/>
  <c r="E369" i="13"/>
  <c r="E376" i="13"/>
  <c r="E383" i="13"/>
  <c r="K83" i="13"/>
  <c r="K118" i="13"/>
  <c r="K132" i="13"/>
  <c r="K167" i="13"/>
  <c r="K202" i="13"/>
  <c r="K216" i="13"/>
  <c r="K300" i="13"/>
  <c r="K314" i="13"/>
  <c r="K384" i="13"/>
  <c r="E21" i="13"/>
  <c r="E28" i="13"/>
  <c r="E35" i="13"/>
  <c r="E49" i="13"/>
  <c r="E56" i="13"/>
  <c r="E63" i="13"/>
  <c r="E84" i="13"/>
  <c r="E98" i="13"/>
  <c r="E105" i="13"/>
  <c r="E112" i="13"/>
  <c r="E119" i="13"/>
  <c r="E133" i="13"/>
  <c r="E140" i="13"/>
  <c r="E147" i="13"/>
  <c r="E168" i="13"/>
  <c r="E189" i="13"/>
  <c r="E196" i="13"/>
  <c r="E203" i="13"/>
  <c r="E217" i="13"/>
  <c r="E224" i="13"/>
  <c r="E231" i="13"/>
  <c r="E252" i="13"/>
  <c r="E266" i="13"/>
  <c r="E273" i="13"/>
  <c r="E280" i="13"/>
  <c r="E287" i="13"/>
  <c r="E301" i="13"/>
  <c r="E308" i="13"/>
  <c r="E315" i="13"/>
  <c r="E336" i="13"/>
  <c r="E350" i="13"/>
  <c r="E357" i="13"/>
  <c r="E364" i="13"/>
  <c r="E371" i="13"/>
  <c r="E385" i="13"/>
  <c r="E230" i="13"/>
  <c r="K34" i="13"/>
  <c r="K146" i="13"/>
  <c r="K21" i="13"/>
  <c r="K56" i="13"/>
  <c r="K105" i="13"/>
  <c r="K140" i="13"/>
  <c r="K189" i="13"/>
  <c r="K224" i="13"/>
  <c r="K273" i="13"/>
  <c r="K308" i="13"/>
  <c r="K357" i="13"/>
  <c r="E401" i="13" l="1"/>
  <c r="K17" i="13"/>
  <c r="K353" i="13"/>
  <c r="K329" i="13"/>
  <c r="E305" i="13"/>
  <c r="K185" i="13"/>
  <c r="K113" i="13"/>
  <c r="K101" i="13"/>
  <c r="E77" i="13"/>
  <c r="K29" i="13"/>
  <c r="E41" i="13"/>
  <c r="K161" i="13"/>
  <c r="K77" i="13"/>
  <c r="K209" i="13"/>
  <c r="K41" i="13"/>
  <c r="E185" i="13"/>
  <c r="K269" i="13"/>
  <c r="K245" i="13"/>
  <c r="E161" i="13"/>
  <c r="E353" i="13"/>
  <c r="K365" i="13"/>
  <c r="K377" i="13"/>
  <c r="E149" i="13"/>
  <c r="K389" i="13"/>
  <c r="E209" i="13"/>
  <c r="K137" i="13"/>
  <c r="K65" i="13"/>
  <c r="E293" i="13"/>
  <c r="K281" i="13"/>
  <c r="E137" i="13"/>
  <c r="K125" i="13"/>
  <c r="K305" i="13"/>
  <c r="E269" i="13"/>
  <c r="E101" i="13"/>
  <c r="K293" i="13"/>
  <c r="E125" i="13"/>
  <c r="E377" i="13"/>
  <c r="K221" i="13"/>
  <c r="K53" i="13"/>
  <c r="E53" i="13"/>
  <c r="K197" i="13"/>
  <c r="E221" i="13"/>
  <c r="E245" i="13"/>
  <c r="E389" i="13"/>
  <c r="E341" i="13"/>
  <c r="E257" i="13"/>
  <c r="E65" i="13"/>
  <c r="E329" i="13"/>
  <c r="E89" i="13"/>
  <c r="E233" i="13"/>
  <c r="E365" i="13"/>
  <c r="K341" i="13"/>
  <c r="K173" i="13"/>
  <c r="K257" i="13"/>
  <c r="K233" i="13"/>
  <c r="E281" i="13"/>
  <c r="E113" i="13"/>
  <c r="K89" i="13"/>
  <c r="K317" i="13"/>
  <c r="E197" i="13"/>
  <c r="E29" i="13"/>
  <c r="E173" i="13"/>
  <c r="K149" i="13"/>
  <c r="E317" i="13"/>
</calcChain>
</file>

<file path=xl/sharedStrings.xml><?xml version="1.0" encoding="utf-8"?>
<sst xmlns="http://schemas.openxmlformats.org/spreadsheetml/2006/main" count="1832" uniqueCount="559">
  <si>
    <t>39° LEILÃO DE ENERGIA NOVA A-5</t>
  </si>
  <si>
    <t>Empreendimento</t>
  </si>
  <si>
    <t>C.E.G.</t>
  </si>
  <si>
    <t>Fonte</t>
  </si>
  <si>
    <t>Tipo</t>
  </si>
  <si>
    <t>ELETRO-IVO GERAÇÃO DE ENERGIA LTDA.</t>
  </si>
  <si>
    <t>São Paulo do Pimenta Bueno</t>
  </si>
  <si>
    <t>PCH.PH.RO.029682-1.01</t>
  </si>
  <si>
    <t>PCH</t>
  </si>
  <si>
    <t>ECO</t>
  </si>
  <si>
    <t>PIMENTA_BUENO_138</t>
  </si>
  <si>
    <t>ESO</t>
  </si>
  <si>
    <t>Matrinchã</t>
  </si>
  <si>
    <t>PCH.PH.MT.035325-6.01</t>
  </si>
  <si>
    <t>CAMPO_NOVO_DO_PARECIS_138</t>
  </si>
  <si>
    <t>OTACILIO LUCION GERAÇÃO DE ENERGIA ELÉTRICA SPE S.A.</t>
  </si>
  <si>
    <t>Otacilio Lucion</t>
  </si>
  <si>
    <t>PCH.PH.MT.045075-8.01</t>
  </si>
  <si>
    <t>MINERADORA_PONTES_E_LACERDA_C1_138</t>
  </si>
  <si>
    <t>Bacuri</t>
  </si>
  <si>
    <t>PCH.PH.MT.035435-0.01</t>
  </si>
  <si>
    <t>São Bento</t>
  </si>
  <si>
    <t>PCH.PH.GO.035499-6.01</t>
  </si>
  <si>
    <t>CATALAO_69</t>
  </si>
  <si>
    <t>Cachimbo</t>
  </si>
  <si>
    <t>PCH.PH.MT.037886-0.01</t>
  </si>
  <si>
    <t>MATUPA_34,5</t>
  </si>
  <si>
    <t>APARECIDA GERAÇÃO DE ENERGIA ELÉTRICA SPE S.A.</t>
  </si>
  <si>
    <t>Aparecida</t>
  </si>
  <si>
    <t>PCH.PH.SC.032659-3.01</t>
  </si>
  <si>
    <t>ABELARDO_LUZ_23</t>
  </si>
  <si>
    <t>KLN1 GERADORA DE ENERGIA S.A.</t>
  </si>
  <si>
    <t>Pucon 2</t>
  </si>
  <si>
    <t>PCH.PH.MT.034030-8.01</t>
  </si>
  <si>
    <t>PARANATINGA_PRIMAVERA_RURAL_C1_138</t>
  </si>
  <si>
    <t>Bugres</t>
  </si>
  <si>
    <t>UHE.PH.RS.000324-7.01</t>
  </si>
  <si>
    <t>UHE</t>
  </si>
  <si>
    <t>BUGRES_69</t>
  </si>
  <si>
    <t>CRICIÚMA GERAÇÃO DE ENERGIA ELÉTRICA SPE S.A.</t>
  </si>
  <si>
    <t>Criciúma</t>
  </si>
  <si>
    <t>PCH.PH.SC.032953-3.01</t>
  </si>
  <si>
    <t>HEIDRICH GERAÇÃO ELÉTRICA LTDA</t>
  </si>
  <si>
    <t>PASSO MANSO</t>
  </si>
  <si>
    <t>PCH.PH.SC.037660-4.01</t>
  </si>
  <si>
    <t>TAIO_69</t>
  </si>
  <si>
    <t>TH ENERGIA SUSTENTÁVEL LTDA.</t>
  </si>
  <si>
    <t>Nova Geração</t>
  </si>
  <si>
    <t>CGH.PH.PR.075530-3.01</t>
  </si>
  <si>
    <t>CGH</t>
  </si>
  <si>
    <t>TOLEDO_34,5</t>
  </si>
  <si>
    <t>SÃO ROQUE ENERGIA SPE LTDA</t>
  </si>
  <si>
    <t>Cantu 1</t>
  </si>
  <si>
    <t>PCH.PH.PR.033876-1.01</t>
  </si>
  <si>
    <t>MAMBORE_138</t>
  </si>
  <si>
    <t>LIXIGUANA</t>
  </si>
  <si>
    <t>PCH.PH.RS.035762-6.01</t>
  </si>
  <si>
    <t>VACARIA_138</t>
  </si>
  <si>
    <t>USINA UNIÃO E INDÚSTRIA S/A</t>
  </si>
  <si>
    <t>AMARAJI</t>
  </si>
  <si>
    <t>PCH.PH.PE.048667-1.02</t>
  </si>
  <si>
    <t>JOSE_MARIANO_69</t>
  </si>
  <si>
    <t>ÁGUA TREMIDA GERAÇÃO DE ENERGIA LTDA.</t>
  </si>
  <si>
    <t>ÁGUA TREMIDA</t>
  </si>
  <si>
    <t>PCH.PH.PR.040826-3.01</t>
  </si>
  <si>
    <t>GOIOERE_138</t>
  </si>
  <si>
    <t>FAZENDA VELHA VTH</t>
  </si>
  <si>
    <t>PCH.PH.RS.035546-1.01</t>
  </si>
  <si>
    <t>BAER  PARTICIPAÇÕES LTDA</t>
  </si>
  <si>
    <t>ITAGUAJÉ</t>
  </si>
  <si>
    <t>PCH.PH.PR.035798-7.01</t>
  </si>
  <si>
    <t>COLORADO_138</t>
  </si>
  <si>
    <t>RIO TURVO ENERGETICA LTDA</t>
  </si>
  <si>
    <t>Ribeirão Bonito</t>
  </si>
  <si>
    <t>PCH.PH.PR.035098-2.01</t>
  </si>
  <si>
    <t>CERRO_AZUL_34,5</t>
  </si>
  <si>
    <t>USINA HIDRELÉTRICA PARANHOS LTDA</t>
  </si>
  <si>
    <t>GENEROSO</t>
  </si>
  <si>
    <t>PCH.PH.PR.037573-0.02</t>
  </si>
  <si>
    <t>DOIS_VIZINHOS_34,5</t>
  </si>
  <si>
    <t>NOVA INDAIÁ ENERGIA LTDA</t>
  </si>
  <si>
    <t>Indaiá</t>
  </si>
  <si>
    <t>CGH.PH.MS.001128-2.01</t>
  </si>
  <si>
    <t>CHAPADAO_DO_SUL_34,5</t>
  </si>
  <si>
    <t>Ponente</t>
  </si>
  <si>
    <t>CGH.PH.GO.075540-0.01</t>
  </si>
  <si>
    <t>JATAI_13,8</t>
  </si>
  <si>
    <t>Volta Grande</t>
  </si>
  <si>
    <t>CGH.PH.MG.075539-7.01</t>
  </si>
  <si>
    <t>VOLTA_GRANDE_2_22</t>
  </si>
  <si>
    <t>Eng Érico Bitencourt de Freitas</t>
  </si>
  <si>
    <t>PCH.PH.GO.037826-7.01</t>
  </si>
  <si>
    <t>BARRA_DOS_COQUEIROS_230</t>
  </si>
  <si>
    <t>EMPRESA METROPOLITANA DE ÁGUAS E ENERGIA S.A.</t>
  </si>
  <si>
    <t>Edgard de Souza</t>
  </si>
  <si>
    <t>PCH.PH.SP.029204-4.02</t>
  </si>
  <si>
    <t>EDGARD_DE_SOUZA_SAO_ROQUE_C1_C2_88</t>
  </si>
  <si>
    <t>CRERAL- SANTO CRISTO GERAÇÃO DE ENERGIA S.A</t>
  </si>
  <si>
    <t>Santo Cristo</t>
  </si>
  <si>
    <t>PCH.PH.SC.030982-6.01</t>
  </si>
  <si>
    <t>AGATHON PARTICIPAÇÕES LTDA.</t>
  </si>
  <si>
    <t>FOZ_DO_CHOPIM_SAO_CRISTOVAO_C1_138</t>
  </si>
  <si>
    <t>São Salvador</t>
  </si>
  <si>
    <t>PCH.PH.PR.035387-6.01</t>
  </si>
  <si>
    <t>GUARANI GERACAO DE ENERGIA SPE LTDA</t>
  </si>
  <si>
    <t>GUARANI</t>
  </si>
  <si>
    <t>PCH.PH.SC.034038-3.01</t>
  </si>
  <si>
    <t>QUILOMBO_XANXERE_C1_138</t>
  </si>
  <si>
    <t>CELESC GERAÇÃO S. A.</t>
  </si>
  <si>
    <t>CAVEIRAS</t>
  </si>
  <si>
    <t>PCH.PH.SC.000728-5.02</t>
  </si>
  <si>
    <t>LAGES_AREA_INDUSTRIAL_138</t>
  </si>
  <si>
    <t>CRERAL - COOPERATIVA DE GERAÇÃO DE ENERGIA E DESENVOLVIMENTO</t>
  </si>
  <si>
    <t>FOZ DO PRATA</t>
  </si>
  <si>
    <t>UHE.PH.RS.032517-1.01</t>
  </si>
  <si>
    <t>MONTE_CLARO_230</t>
  </si>
  <si>
    <t>BOMJARDIMDASERRA_LAGES_VIDAL_RAMOS_JUNIOR_C1_138</t>
  </si>
  <si>
    <t>GAMBA GERAÇÃO DE ENERGIA LTDA</t>
  </si>
  <si>
    <t>GAMBA GEN</t>
  </si>
  <si>
    <t>PCH.PH.SC.037247-1.01</t>
  </si>
  <si>
    <t>CRIOULO LAGEANO ENERGIAS RENOVAVEIS LTDA</t>
  </si>
  <si>
    <t>Malacara</t>
  </si>
  <si>
    <t>PCH.PH.SC.037248-0.01</t>
  </si>
  <si>
    <t>FORQUILHA II GERAÇÃO DE ENERGIA LTDA.</t>
  </si>
  <si>
    <t>Forquilha II</t>
  </si>
  <si>
    <t>PCH.PH.RS.037658-2.02</t>
  </si>
  <si>
    <t>MAXIMILIANO_DE_ALMEIDA_69</t>
  </si>
  <si>
    <t>CAMPOS_NOVOS_BARRA_DO_LEAO_138</t>
  </si>
  <si>
    <t>RIO MINAS ENERGIA S.A.</t>
  </si>
  <si>
    <t>Jambo</t>
  </si>
  <si>
    <t>PCH.PH.RJ.029433-0.01</t>
  </si>
  <si>
    <t>ILHA_DOS_POMBOS_MACABU_C1_138</t>
  </si>
  <si>
    <t>XAVIER ENERGIA S.A.</t>
  </si>
  <si>
    <t>XAVIER</t>
  </si>
  <si>
    <t>PCH.PH.RJ.003058-9.01</t>
  </si>
  <si>
    <t>XAVIER_69</t>
  </si>
  <si>
    <t>LOMBO DO CAVALO S/A GERAÇÃO ELÉTRICA</t>
  </si>
  <si>
    <t>LOMBO DO CAVALO</t>
  </si>
  <si>
    <t>PCH.PH.SC.037177-7.01</t>
  </si>
  <si>
    <t>SAO_JOSE_DO_CEDRO_69</t>
  </si>
  <si>
    <t>FREI GALVÃO ENERGÉTICA S.A.</t>
  </si>
  <si>
    <t>FREI GALVÃO</t>
  </si>
  <si>
    <t>CGH.PH.ES.075557-5.01</t>
  </si>
  <si>
    <t>VIANA_138</t>
  </si>
  <si>
    <t>ITARARÉ ENERGÉTICA S.A</t>
  </si>
  <si>
    <t>Itararé</t>
  </si>
  <si>
    <t>PCH.PH.SC.029320-2.01</t>
  </si>
  <si>
    <t>SAO_JOSE_DO_CERRITO_ITARARE_138</t>
  </si>
  <si>
    <t>VACCARO CONSTRUTORA LTDA.</t>
  </si>
  <si>
    <t>SÃO JOAQUIM SC</t>
  </si>
  <si>
    <t>PCH.PH.SC.040193-5.01</t>
  </si>
  <si>
    <t>SAO_JOAQUIM_23</t>
  </si>
  <si>
    <t>CGH PINHEIRAL ENERGIA SPE LTDA</t>
  </si>
  <si>
    <t>PINHEIRAL</t>
  </si>
  <si>
    <t>CGH.PH.SC.075546-0.01</t>
  </si>
  <si>
    <t>LAGES_AREA_INDUSTRIAL_23,1</t>
  </si>
  <si>
    <t>CGH MORRO AGUDO ENERGIA SPE LTDA</t>
  </si>
  <si>
    <t>MORRO AGUDO</t>
  </si>
  <si>
    <t>CGH.PH.SC.075532-0.01</t>
  </si>
  <si>
    <t>PCH PIRATUBA GERACAO DE ENERGIA SPE LTDA</t>
  </si>
  <si>
    <t>PIRATUBA</t>
  </si>
  <si>
    <t>PCH.PH.SC.037546-2.01</t>
  </si>
  <si>
    <t>GERADORA DE ENERGIA - PCH NOVA TRENTO S/A</t>
  </si>
  <si>
    <t>Nova Trento</t>
  </si>
  <si>
    <t>PCH.PH.SC.029716-0.01</t>
  </si>
  <si>
    <t>BRUSQUE_RIO_BRANCO_23,1</t>
  </si>
  <si>
    <t>BARREIROS</t>
  </si>
  <si>
    <t>PCH.PH.SC.032598-8.01</t>
  </si>
  <si>
    <t>PALMAS_138</t>
  </si>
  <si>
    <t>USINA HIDRELÉTRICA TRINDADE BAIXA LTDA.</t>
  </si>
  <si>
    <t>Trindade Baixo Jusante</t>
  </si>
  <si>
    <t>PCH.PH.PR.033723-4.01</t>
  </si>
  <si>
    <t>CLEVELANDIA_138</t>
  </si>
  <si>
    <t>PCH CARATUVA GERACAO DE ENERGIA SPE LTDA</t>
  </si>
  <si>
    <t>Caratuva</t>
  </si>
  <si>
    <t>PCH.PH.PR.034997-6.01</t>
  </si>
  <si>
    <t>BATEIAS_RIO_BRANCO_DO_SUL_C1_138</t>
  </si>
  <si>
    <t>CERTEL VALE DO LEITE GERAÇÃO DE ENERGIA S.A.</t>
  </si>
  <si>
    <t>VALE DO LEITE</t>
  </si>
  <si>
    <t>PCH.PH.RS.032823-5.01</t>
  </si>
  <si>
    <t>LAJEADO_3_69</t>
  </si>
  <si>
    <t>ATIAIA ENERGIA S.A.</t>
  </si>
  <si>
    <t>Tucano M1</t>
  </si>
  <si>
    <t>PCH.PH.GO.034866-0.01</t>
  </si>
  <si>
    <t>ÁGUAS DE OURO ENERGIA SPE LTDA</t>
  </si>
  <si>
    <t>Águas de Ouro</t>
  </si>
  <si>
    <t>PCH.PH.SC.037302-8.01</t>
  </si>
  <si>
    <t>LARANJAL ENERGIA SPE LTDA</t>
  </si>
  <si>
    <t>FORTALEZA SC</t>
  </si>
  <si>
    <t>PCH.PH.SC.035466-0.01</t>
  </si>
  <si>
    <t>SAO_MIGUEL_DO_OESTE_II_69</t>
  </si>
  <si>
    <t>ARCEZZIL GERAÇÃO DE ENERGIA ELÉTRICA SPE LTDA</t>
  </si>
  <si>
    <t>MUTUM I</t>
  </si>
  <si>
    <t>PCH.PH.MT.031411-0.01</t>
  </si>
  <si>
    <t>RONDONOPOLIS_34,5</t>
  </si>
  <si>
    <t>URUPEMA ENERGÉTICA S.A.</t>
  </si>
  <si>
    <t>URUPEMA</t>
  </si>
  <si>
    <t>PCH.PH.SC.040194-3.01</t>
  </si>
  <si>
    <t>RIU CHAPECO ENERGIA S.A.</t>
  </si>
  <si>
    <t>Nova Erechim</t>
  </si>
  <si>
    <t>PCH.PH.SC.037124-6.01</t>
  </si>
  <si>
    <t>PINHALZINHO_2_XANXERE_C1_138</t>
  </si>
  <si>
    <t>CIA BOM SUCESSO DE ELETRICIDADE</t>
  </si>
  <si>
    <t>Espraiado</t>
  </si>
  <si>
    <t>PCH.PH.SC.035526-7.01</t>
  </si>
  <si>
    <t>CACADOR_CASTELHANO_138</t>
  </si>
  <si>
    <t>USINA RIO VERMELHO DE ENERGIA LTDA.</t>
  </si>
  <si>
    <t>RABO DO MACACO</t>
  </si>
  <si>
    <t>PCH.PH.SC.032305-5.01</t>
  </si>
  <si>
    <t>SAO_BENTO_DO_SUL_BRASILIA_138</t>
  </si>
  <si>
    <t>PONTE IRANI ENERGÉTICA SPE S.A.</t>
  </si>
  <si>
    <t>URSULETA</t>
  </si>
  <si>
    <t>PCH.PH.SC.037544-6.01</t>
  </si>
  <si>
    <t>XANXERE_23</t>
  </si>
  <si>
    <t>CGH KARAM COMERCIO E GERACAO DE ENERGIA ELETRICA S/A</t>
  </si>
  <si>
    <t>KARAM</t>
  </si>
  <si>
    <t>CGH.PH.SC.075533-8.01</t>
  </si>
  <si>
    <t>TIJUCAS_138</t>
  </si>
  <si>
    <t>TITO PRODUTORA DE ENERGIA ELETRICA SPE LTDA.</t>
  </si>
  <si>
    <t>Tito</t>
  </si>
  <si>
    <t>PCH.PH.PR.037258-7.01</t>
  </si>
  <si>
    <t>PATO_BRANCO_138</t>
  </si>
  <si>
    <t>SALTINHO ENERGIA S.A.</t>
  </si>
  <si>
    <t>Saltinho</t>
  </si>
  <si>
    <t>PCH.PH.RS.037249-8.01</t>
  </si>
  <si>
    <t>IPIRA ENERGIA S/A</t>
  </si>
  <si>
    <t>Pira</t>
  </si>
  <si>
    <t>PCH.PH.SC.034669-1.01</t>
  </si>
  <si>
    <t>HERVAL_DOESTE_PERDIGAO_CAPINZAL_C1_138</t>
  </si>
  <si>
    <t>ARROZEIRA MEYER ENERGIA S.A.</t>
  </si>
  <si>
    <t>Arrozeira Meyer</t>
  </si>
  <si>
    <t>PCH.PH.SC.030131-0.01</t>
  </si>
  <si>
    <t>PALMEIRAS_TIMBO_C1_69</t>
  </si>
  <si>
    <t>RIO NASCENTE ENERGIA S.A.</t>
  </si>
  <si>
    <t>Fundãozinho</t>
  </si>
  <si>
    <t>PCH.PH.MS.037179-3.01</t>
  </si>
  <si>
    <t>PARAISO_138</t>
  </si>
  <si>
    <t>GERAÇÃO DE ENERGIA SANTA LUZIA SPE LTDA.</t>
  </si>
  <si>
    <t>Santa Luzia</t>
  </si>
  <si>
    <t>PCH.PH.BA.035105-9.01</t>
  </si>
  <si>
    <t>RIO_GRANDE_III_138</t>
  </si>
  <si>
    <t>CÓRREGO FUNDO SPE SA</t>
  </si>
  <si>
    <t>Córrego Fundo</t>
  </si>
  <si>
    <t>PCH.PH.PR.029505-1.01</t>
  </si>
  <si>
    <t>COLORADO_34,5</t>
  </si>
  <si>
    <t>CINÉTICA IBICARÉ ENERGIA S/A</t>
  </si>
  <si>
    <t>Ibicaré</t>
  </si>
  <si>
    <t>PCH.PH.SC.035782-0.01</t>
  </si>
  <si>
    <t>TANGARA_23</t>
  </si>
  <si>
    <t>AGATHON</t>
  </si>
  <si>
    <t>AGUAS DE OURO</t>
  </si>
  <si>
    <t>AMY</t>
  </si>
  <si>
    <t>ATEN</t>
  </si>
  <si>
    <t>CARATUVA</t>
  </si>
  <si>
    <t>CB</t>
  </si>
  <si>
    <t>CBSE</t>
  </si>
  <si>
    <t>CELESC GERA</t>
  </si>
  <si>
    <t>CGH KARAM</t>
  </si>
  <si>
    <t>CGHMORROAGUDO</t>
  </si>
  <si>
    <t>CGHPINHEIRAL</t>
  </si>
  <si>
    <t>CRERAL</t>
  </si>
  <si>
    <t>FGV</t>
  </si>
  <si>
    <t>FLTDA</t>
  </si>
  <si>
    <t>FORTALEZA</t>
  </si>
  <si>
    <t>GAMBA</t>
  </si>
  <si>
    <t>GESL</t>
  </si>
  <si>
    <t>IBICARE</t>
  </si>
  <si>
    <t>ITR</t>
  </si>
  <si>
    <t>LDC</t>
  </si>
  <si>
    <t>MUTUM</t>
  </si>
  <si>
    <t>NOVA ERECHIM</t>
  </si>
  <si>
    <t>PCH MALACARA</t>
  </si>
  <si>
    <t>PCH PIRA</t>
  </si>
  <si>
    <t>PCHVLE</t>
  </si>
  <si>
    <t>RIO VERMELHO</t>
  </si>
  <si>
    <t>RME</t>
  </si>
  <si>
    <t>RNAS</t>
  </si>
  <si>
    <t>SAL</t>
  </si>
  <si>
    <t>TITO</t>
  </si>
  <si>
    <t>TRINDADE BAIXO JUSAN</t>
  </si>
  <si>
    <t>URU</t>
  </si>
  <si>
    <t>VLTDA</t>
  </si>
  <si>
    <t>XAV</t>
  </si>
  <si>
    <t>APARECIDA</t>
  </si>
  <si>
    <t>ATR</t>
  </si>
  <si>
    <t>CBAC</t>
  </si>
  <si>
    <t>CCACH</t>
  </si>
  <si>
    <t>CITAE</t>
  </si>
  <si>
    <t>CMAT</t>
  </si>
  <si>
    <t>CMRC</t>
  </si>
  <si>
    <t>CRICIÚMA</t>
  </si>
  <si>
    <t>CSB</t>
  </si>
  <si>
    <t>EMAE</t>
  </si>
  <si>
    <t>INDAIA</t>
  </si>
  <si>
    <t>ITAGUAGÉ</t>
  </si>
  <si>
    <t>KLN1</t>
  </si>
  <si>
    <t>LXG</t>
  </si>
  <si>
    <t>OTACILIO</t>
  </si>
  <si>
    <t>PCH ELETRO-IVO</t>
  </si>
  <si>
    <t>PCH GUARANI</t>
  </si>
  <si>
    <t>PCH NOVA TRENTO</t>
  </si>
  <si>
    <t>PCH PASSO MANSO</t>
  </si>
  <si>
    <t>PCHCANTU1</t>
  </si>
  <si>
    <t>PCHRB</t>
  </si>
  <si>
    <t>RIOVENTO</t>
  </si>
  <si>
    <t>RIOVENTO - VTGD</t>
  </si>
  <si>
    <t>SA</t>
  </si>
  <si>
    <t>SANTO CRISTO</t>
  </si>
  <si>
    <t>THES</t>
  </si>
  <si>
    <t>USINA UNIÃO</t>
  </si>
  <si>
    <t/>
  </si>
  <si>
    <t>Resumo Vendedor</t>
  </si>
  <si>
    <t>Produto Quantidade - QTDH2030-20</t>
  </si>
  <si>
    <t>UF</t>
  </si>
  <si>
    <t>Rio</t>
  </si>
  <si>
    <t>Submercado</t>
  </si>
  <si>
    <t>Investimento (R$)</t>
  </si>
  <si>
    <t>Montante (R$)</t>
  </si>
  <si>
    <t>PR</t>
  </si>
  <si>
    <t>Andrada</t>
  </si>
  <si>
    <t>S</t>
  </si>
  <si>
    <t>SC</t>
  </si>
  <si>
    <t>DO PEIXE</t>
  </si>
  <si>
    <t>Dos Cedros</t>
  </si>
  <si>
    <t>Chapecó</t>
  </si>
  <si>
    <t>GO</t>
  </si>
  <si>
    <t>Verde</t>
  </si>
  <si>
    <t>SE</t>
  </si>
  <si>
    <t>Goioere</t>
  </si>
  <si>
    <t>RIBEIRA DO IGUAPE</t>
  </si>
  <si>
    <t>CHAPECÓ</t>
  </si>
  <si>
    <t>MT</t>
  </si>
  <si>
    <t>Ponte de Pedra</t>
  </si>
  <si>
    <t>Timbó</t>
  </si>
  <si>
    <t>Braço Sul</t>
  </si>
  <si>
    <t>Caveiras</t>
  </si>
  <si>
    <t>GARCIA</t>
  </si>
  <si>
    <t>VACAS GORDAS</t>
  </si>
  <si>
    <t>RS</t>
  </si>
  <si>
    <t>Santa Cruz</t>
  </si>
  <si>
    <t>Claro</t>
  </si>
  <si>
    <t>DA PRATA</t>
  </si>
  <si>
    <t>SP</t>
  </si>
  <si>
    <t>Tietê</t>
  </si>
  <si>
    <t>ES</t>
  </si>
  <si>
    <t>JUCU BRAÇO SUL</t>
  </si>
  <si>
    <t>Forquilha</t>
  </si>
  <si>
    <t>ANTAS</t>
  </si>
  <si>
    <t>LAVA TUDO</t>
  </si>
  <si>
    <t>CHOPIM</t>
  </si>
  <si>
    <t>BA</t>
  </si>
  <si>
    <t>Grande</t>
  </si>
  <si>
    <t>NE</t>
  </si>
  <si>
    <t>Do Peixe</t>
  </si>
  <si>
    <t>MS</t>
  </si>
  <si>
    <t>Indaiá Grande</t>
  </si>
  <si>
    <t>PIRAPÓ</t>
  </si>
  <si>
    <t>Culuene</t>
  </si>
  <si>
    <t>DAS ANTAS</t>
  </si>
  <si>
    <t>TURVO-ITUIM</t>
  </si>
  <si>
    <t>Córrego Mutum</t>
  </si>
  <si>
    <t>Pindaituba</t>
  </si>
  <si>
    <t>TURVO</t>
  </si>
  <si>
    <t>RO</t>
  </si>
  <si>
    <t>PIMENTA BUENO</t>
  </si>
  <si>
    <t>Chapecozinho</t>
  </si>
  <si>
    <t>Alto Braço</t>
  </si>
  <si>
    <t>Itajaí do Oeste</t>
  </si>
  <si>
    <t>Cantu</t>
  </si>
  <si>
    <t>Turvo</t>
  </si>
  <si>
    <t>FORQUETA</t>
  </si>
  <si>
    <t>VERMELHO</t>
  </si>
  <si>
    <t>Ribeirão Ariranha</t>
  </si>
  <si>
    <t>MG</t>
  </si>
  <si>
    <t>Angu</t>
  </si>
  <si>
    <t>RJ</t>
  </si>
  <si>
    <t>Sucuriú</t>
  </si>
  <si>
    <t>Pirapó</t>
  </si>
  <si>
    <t>ituim</t>
  </si>
  <si>
    <t>PELOTINHAS</t>
  </si>
  <si>
    <t>São Francisco Verdadeiro</t>
  </si>
  <si>
    <t>Chopim</t>
  </si>
  <si>
    <t>Irani</t>
  </si>
  <si>
    <t>PE</t>
  </si>
  <si>
    <t>RIO LAVA TUDO</t>
  </si>
  <si>
    <t>GRANDE</t>
  </si>
  <si>
    <t>Resumo Comprador</t>
  </si>
  <si>
    <t>Comprador</t>
  </si>
  <si>
    <t>Negociado
(%)</t>
  </si>
  <si>
    <t>AMAZONAS ENERG</t>
  </si>
  <si>
    <t>CELPE</t>
  </si>
  <si>
    <t>COELBA</t>
  </si>
  <si>
    <t>COELCE</t>
  </si>
  <si>
    <t>COSERN</t>
  </si>
  <si>
    <t>ELETROPAULO</t>
  </si>
  <si>
    <t>ENERGISA PB</t>
  </si>
  <si>
    <t>ENERGISA TO</t>
  </si>
  <si>
    <t>LIGHT</t>
  </si>
  <si>
    <t>Total negociado (lotes)</t>
  </si>
  <si>
    <t>Preço de Venda médio (R$/MWh)</t>
  </si>
  <si>
    <t>Empreendimetno Comprador</t>
  </si>
  <si>
    <t>QTDH2030-20</t>
  </si>
  <si>
    <t>Contratado (MWh)</t>
  </si>
  <si>
    <t>TOTAL:</t>
  </si>
  <si>
    <t>* O montante em MW médios contratado por cada distribuidora tem caráter meramente informativo. Para efeitos de celebração de contratos será considerado o montante em MWh.</t>
  </si>
  <si>
    <t>Produtos</t>
  </si>
  <si>
    <t>Descrição</t>
  </si>
  <si>
    <t>Produto</t>
  </si>
  <si>
    <t>Nº de horas</t>
  </si>
  <si>
    <t>01/01/2030</t>
  </si>
  <si>
    <t>31/12/2049</t>
  </si>
  <si>
    <t>HIDRO</t>
  </si>
  <si>
    <t>35760993000184</t>
  </si>
  <si>
    <t>02341467000120</t>
  </si>
  <si>
    <t>10835932000108</t>
  </si>
  <si>
    <t>15139629000194</t>
  </si>
  <si>
    <t>07047251000170</t>
  </si>
  <si>
    <t>08324196000181</t>
  </si>
  <si>
    <t>61695227000193</t>
  </si>
  <si>
    <t>09095183000140</t>
  </si>
  <si>
    <t>25086034000171</t>
  </si>
  <si>
    <t>60444437000146</t>
  </si>
  <si>
    <t>31087558000180</t>
  </si>
  <si>
    <t>36785805000135</t>
  </si>
  <si>
    <t>59141885000191</t>
  </si>
  <si>
    <t>09428256000179</t>
  </si>
  <si>
    <t>42772409000176</t>
  </si>
  <si>
    <t>27780961000112</t>
  </si>
  <si>
    <t>20431592000103</t>
  </si>
  <si>
    <t>32270437000131</t>
  </si>
  <si>
    <t>41986535000160</t>
  </si>
  <si>
    <t>48129897000184</t>
  </si>
  <si>
    <t>11192351000168</t>
  </si>
  <si>
    <t>83053736000155</t>
  </si>
  <si>
    <t>41085050000104</t>
  </si>
  <si>
    <t>04610623000137</t>
  </si>
  <si>
    <t>31617166000185</t>
  </si>
  <si>
    <t>35687898000100</t>
  </si>
  <si>
    <t>06326654000196</t>
  </si>
  <si>
    <t>19396984000108</t>
  </si>
  <si>
    <t>08229380000142</t>
  </si>
  <si>
    <t>28515300000122</t>
  </si>
  <si>
    <t>35607053000150</t>
  </si>
  <si>
    <t>44694384000165</t>
  </si>
  <si>
    <t>35680872000122</t>
  </si>
  <si>
    <t>44539045000104</t>
  </si>
  <si>
    <t>10204485000199</t>
  </si>
  <si>
    <t>49486827000146</t>
  </si>
  <si>
    <t>08336804000178</t>
  </si>
  <si>
    <t>36282940000168</t>
  </si>
  <si>
    <t>13111015000179</t>
  </si>
  <si>
    <t>22726910000199</t>
  </si>
  <si>
    <t>12326607000145</t>
  </si>
  <si>
    <t>31882778000103</t>
  </si>
  <si>
    <t>51029574000123</t>
  </si>
  <si>
    <t>42418029000138</t>
  </si>
  <si>
    <t>09310265000160</t>
  </si>
  <si>
    <t>44546696000121</t>
  </si>
  <si>
    <t>13799554000142</t>
  </si>
  <si>
    <t>37133094000187</t>
  </si>
  <si>
    <t>33017729000120</t>
  </si>
  <si>
    <t>34954482000130</t>
  </si>
  <si>
    <t>06015859000150</t>
  </si>
  <si>
    <t>20239366000125</t>
  </si>
  <si>
    <t>39528015000162</t>
  </si>
  <si>
    <t>29369506000154</t>
  </si>
  <si>
    <t>14142685000115</t>
  </si>
  <si>
    <t>09227053000114</t>
  </si>
  <si>
    <t>39406698000185</t>
  </si>
  <si>
    <t>26986376000100</t>
  </si>
  <si>
    <t>22890550000166</t>
  </si>
  <si>
    <t>15718929000128</t>
  </si>
  <si>
    <t>02302101000142</t>
  </si>
  <si>
    <t>23871558000148</t>
  </si>
  <si>
    <t>07206715000144</t>
  </si>
  <si>
    <t>04554491000173</t>
  </si>
  <si>
    <t>AMAZONAS ENERGIA S.A</t>
  </si>
  <si>
    <t>COMPANHIA ENERGETICA DE PERNAMBUCO</t>
  </si>
  <si>
    <t>COMPANHIA DE ELETRICIDADE DO ESTADO DA BAHIA COELBA</t>
  </si>
  <si>
    <t>COMPANHIA ENERGETICA DO CEARA</t>
  </si>
  <si>
    <t>COMPANHIA ENERGETICA DO RIO GRANDE DO NORTE COSERN</t>
  </si>
  <si>
    <t>ELETROPAULO METROPOLITANA ELETRICIDADE DE SAO PAULO S.A.</t>
  </si>
  <si>
    <t>ENERGISA PARAIBA - DISTRIBUIDORA DE ENERGIA S.A</t>
  </si>
  <si>
    <t>ENERGISA TOCANTINS DISTRIBUIDORA DE ENERGIA S.A.</t>
  </si>
  <si>
    <t>LIGHT SERVICOS DE ELETRICIDADE S A</t>
  </si>
  <si>
    <t>Legenda</t>
  </si>
  <si>
    <t>CENTRAL DE GERAÇÃO HIDRELÉTRICA</t>
  </si>
  <si>
    <t>PEQUENA CENTRAL HIDRELÉTRICA</t>
  </si>
  <si>
    <t>EMPREENDIMENTO HIDRELÉTRICO</t>
  </si>
  <si>
    <t>EMPREENDIMENTO COM OUTORGA</t>
  </si>
  <si>
    <t>EMPREENDIMENTO SEM OUTORGA</t>
  </si>
  <si>
    <t>Consórcio/Empresa
Sigla</t>
  </si>
  <si>
    <t>Razão Social</t>
  </si>
  <si>
    <t>CNPJ</t>
  </si>
  <si>
    <t>Percentual
(%)</t>
  </si>
  <si>
    <t>Subestação de 
distribuição</t>
  </si>
  <si>
    <t>Potência
Habilitada
(MW)</t>
  </si>
  <si>
    <t>Garantia
Física
(MWm)</t>
  </si>
  <si>
    <t>Lotes
Contratados</t>
  </si>
  <si>
    <t>Energia
Negociada
(MWh)</t>
  </si>
  <si>
    <t>Preço de
Referência
(R$/MWh)</t>
  </si>
  <si>
    <t>Preço de
Lance
(R$/MWh)</t>
  </si>
  <si>
    <t>Montante
Negociado
(R$)</t>
  </si>
  <si>
    <t>Deságio
%</t>
  </si>
  <si>
    <t>Percentual
ACR</t>
  </si>
  <si>
    <t>VALE DO TURVO HIDRELÉTRICA LTDA</t>
  </si>
  <si>
    <t>GERADORA DE ENERGIA VARGEÃO LTDA.
CYMI CONSTRUÇÕES E PARTICIPAÇÕES S.A.</t>
  </si>
  <si>
    <t>33585124000135
07003107000132</t>
  </si>
  <si>
    <t>0,10
99,90</t>
  </si>
  <si>
    <t>KA Energia Ltda.
Empreendimentos Patrimoniais Santa Gisele Ltda.</t>
  </si>
  <si>
    <t>22933611000125
43201714000170</t>
  </si>
  <si>
    <t>50,00
50,00</t>
  </si>
  <si>
    <t>Vila Energia Renovável Ltda.
KA Energia Ltda.
Prospecto Participações e Negócios Ltda.</t>
  </si>
  <si>
    <t>11641401000147
22933611000125
11150024000143</t>
  </si>
  <si>
    <t>0,01
99,98
0,01</t>
  </si>
  <si>
    <t>COMPANHIA SIDERURGICA NACIONAL
CSN CIMENTOS BRASIL S.A.</t>
  </si>
  <si>
    <t>33042730000104
60869336000117</t>
  </si>
  <si>
    <t>39,03
60,97</t>
  </si>
  <si>
    <t>KA Energia Ltda.
ZARWAL de Participação Ltda.</t>
  </si>
  <si>
    <t>22933611000125
57167280000144</t>
  </si>
  <si>
    <t>FR Incorporadora Ltda.
COMPANHIA CELG DE PARTICIPACOES - CELGPAR
Minas PCH S.A.</t>
  </si>
  <si>
    <t>04222898000101
08560444000193
07895905000116</t>
  </si>
  <si>
    <t>5,00
5,00
90,00</t>
  </si>
  <si>
    <t>Prospecto Participações e Negócios Ltda.
FR INCORPORADORA LTDA.</t>
  </si>
  <si>
    <t>11150024000143
04222898000101</t>
  </si>
  <si>
    <t>1,00
99,00</t>
  </si>
  <si>
    <t>BEM ENERGIA LTDA
WUNDER ENERGIA LTDA
RIOVENTO ENERGIA LTDA</t>
  </si>
  <si>
    <t>60600466000150
33072077000126
40581834000152</t>
  </si>
  <si>
    <t>70,00
29,00
1,00</t>
  </si>
  <si>
    <t>Wunder Energia LTDA
Supra Participacoes LTDA
ENERGÉTICA VOLTA GRANDE LTDA
BEM ENERGIA LTDA</t>
  </si>
  <si>
    <t>33072077000126
26112909000125
49036300000110
60600466000150</t>
  </si>
  <si>
    <t>10,00
19,00
1,00
70,00</t>
  </si>
  <si>
    <t>Vencedores:</t>
  </si>
  <si>
    <t>Início do Leilão:</t>
  </si>
  <si>
    <t>Término do Leilão:</t>
  </si>
  <si>
    <t>Duração Total:</t>
  </si>
  <si>
    <t>Investimento (R$):</t>
  </si>
  <si>
    <t>Potência Habilitada (MW):</t>
  </si>
  <si>
    <t>Garantia Física (MWm):</t>
  </si>
  <si>
    <t>Energia Negociada (MWm):</t>
  </si>
  <si>
    <t>Lotes Contratados:</t>
  </si>
  <si>
    <t>Lote de Energia (MWm):</t>
  </si>
  <si>
    <t>Energia Negociada (MWh):</t>
  </si>
  <si>
    <t>Montante Negociado (R$):</t>
  </si>
  <si>
    <t>Preço Médio (R$/MWh):</t>
  </si>
  <si>
    <t>Preço Marginal (R$/MWh):</t>
  </si>
  <si>
    <t>Economia (R$):</t>
  </si>
  <si>
    <t>Deságio (%):</t>
  </si>
  <si>
    <t>Sigla</t>
  </si>
  <si>
    <t>N</t>
  </si>
  <si>
    <t>(MWm)</t>
  </si>
  <si>
    <t>(MWh)</t>
  </si>
  <si>
    <t>Total Negociado (MWm/MWh)</t>
  </si>
  <si>
    <t>Preço Marginal do Leilão (R$): 403,88</t>
  </si>
  <si>
    <t>Contratado 
(MW médios)</t>
  </si>
  <si>
    <t>Início de
Suprimento</t>
  </si>
  <si>
    <t>Fim de 
Suprimento</t>
  </si>
  <si>
    <t>Ano de 
Demanda</t>
  </si>
  <si>
    <t>Preço Inicial
(R$/MWh)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</si>
</sst>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.000"/>
    <numFmt numFmtId="165" formatCode="#,##0.000"/>
    <numFmt numFmtId="166" formatCode="0.000000000000%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17375D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17375D"/>
      <name val="Calibri"/>
      <family val="2"/>
      <scheme val="minor"/>
    </font>
    <font>
      <b/>
      <sz val="14"/>
      <color rgb="FF17375D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7375D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0" fontId="6" fillId="0" borderId="1" xfId="4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/>
    </xf>
    <xf numFmtId="10" fontId="4" fillId="0" borderId="0" xfId="4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22" fontId="6" fillId="0" borderId="4" xfId="0" applyNumberFormat="1" applyFont="1" applyBorder="1" applyAlignment="1">
      <alignment horizontal="left" vertical="center"/>
    </xf>
    <xf numFmtId="20" fontId="6" fillId="0" borderId="4" xfId="0" applyNumberFormat="1" applyFont="1" applyBorder="1" applyAlignment="1">
      <alignment horizontal="left" vertical="center"/>
    </xf>
    <xf numFmtId="4" fontId="6" fillId="0" borderId="4" xfId="0" applyNumberFormat="1" applyFont="1" applyBorder="1" applyAlignment="1">
      <alignment horizontal="left" vertical="center"/>
    </xf>
    <xf numFmtId="4" fontId="6" fillId="0" borderId="6" xfId="0" applyNumberFormat="1" applyFont="1" applyBorder="1" applyAlignment="1">
      <alignment horizontal="left" vertical="center"/>
    </xf>
    <xf numFmtId="165" fontId="6" fillId="0" borderId="4" xfId="0" applyNumberFormat="1" applyFont="1" applyBorder="1" applyAlignment="1">
      <alignment horizontal="left" vertical="center"/>
    </xf>
    <xf numFmtId="165" fontId="6" fillId="0" borderId="6" xfId="0" applyNumberFormat="1" applyFont="1" applyBorder="1" applyAlignment="1">
      <alignment horizontal="left" vertical="center"/>
    </xf>
    <xf numFmtId="3" fontId="6" fillId="0" borderId="4" xfId="0" applyNumberFormat="1" applyFont="1" applyBorder="1" applyAlignment="1">
      <alignment horizontal="left" vertical="center"/>
    </xf>
    <xf numFmtId="10" fontId="6" fillId="0" borderId="4" xfId="0" applyNumberFormat="1" applyFont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</cellXfs>
  <cellStyles count="5">
    <cellStyle name="Normal" xfId="0" builtinId="0"/>
    <cellStyle name="Normal 2" xfId="1" xr:uid="{00000000-0005-0000-0000-000001000000}"/>
    <cellStyle name="Normal 2 5" xfId="2" xr:uid="{00000000-0005-0000-0000-000002000000}"/>
    <cellStyle name="Normal 3" xfId="3" xr:uid="{00000000-0005-0000-0000-000003000000}"/>
    <cellStyle name="Porcentagem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19050</xdr:colOff>
      <xdr:row>0</xdr:row>
      <xdr:rowOff>19050</xdr:rowOff>
    </xdr:to>
    <xdr:pic>
      <xdr:nvPicPr>
        <xdr:cNvPr id="4577" name="Picture 1" descr="https://leilao.ccee.org.br/A3/images/1x1_transp.gif">
          <a:extLst>
            <a:ext uri="{FF2B5EF4-FFF2-40B4-BE49-F238E27FC236}">
              <a16:creationId xmlns:a16="http://schemas.microsoft.com/office/drawing/2014/main" id="{00000000-0008-0000-0300-0000E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420975" y="1000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</xdr:colOff>
      <xdr:row>0</xdr:row>
      <xdr:rowOff>19050</xdr:rowOff>
    </xdr:to>
    <xdr:pic>
      <xdr:nvPicPr>
        <xdr:cNvPr id="4578" name="Picture 2" descr="https://leilao.ccee.org.br/A3/images/1x1_transp.gif">
          <a:extLst>
            <a:ext uri="{FF2B5EF4-FFF2-40B4-BE49-F238E27FC236}">
              <a16:creationId xmlns:a16="http://schemas.microsoft.com/office/drawing/2014/main" id="{00000000-0008-0000-0300-0000E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935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</xdr:colOff>
      <xdr:row>0</xdr:row>
      <xdr:rowOff>0</xdr:rowOff>
    </xdr:from>
    <xdr:to>
      <xdr:col>0</xdr:col>
      <xdr:colOff>1028699</xdr:colOff>
      <xdr:row>5</xdr:row>
      <xdr:rowOff>186976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72B7867-96B6-4218-AC38-93236E518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0"/>
          <a:ext cx="1005839" cy="1139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0</xdr:rowOff>
    </xdr:from>
    <xdr:to>
      <xdr:col>0</xdr:col>
      <xdr:colOff>1001707</xdr:colOff>
      <xdr:row>5</xdr:row>
      <xdr:rowOff>182880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614BF50-F9C6-4CB6-B287-1C15BE77C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1" y="0"/>
          <a:ext cx="978846" cy="11353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1005839</xdr:colOff>
      <xdr:row>5</xdr:row>
      <xdr:rowOff>186976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EB492E6-65E2-43CC-AF07-D6DD0B740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39" cy="11394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1021079</xdr:colOff>
      <xdr:row>5</xdr:row>
      <xdr:rowOff>186976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1B2C525-234B-4021-9A90-2DFEDE617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005839" cy="11394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182879</xdr:colOff>
      <xdr:row>5</xdr:row>
      <xdr:rowOff>186976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87CF29-183B-44C2-A905-1EC7EA5D7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39" cy="1139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U90"/>
  <sheetViews>
    <sheetView showGridLines="0" tabSelected="1" zoomScaleNormal="100" workbookViewId="0">
      <pane ySplit="7" topLeftCell="A8" activePane="bottomLeft" state="frozen"/>
      <selection pane="bottomLeft"/>
    </sheetView>
  </sheetViews>
  <sheetFormatPr defaultColWidth="10" defaultRowHeight="15" customHeight="1" x14ac:dyDescent="0.3"/>
  <cols>
    <col min="1" max="1" width="20.6640625" style="6" bestFit="1" customWidth="1"/>
    <col min="2" max="2" width="57.88671875" style="6" bestFit="1" customWidth="1"/>
    <col min="3" max="3" width="15.109375" style="6" bestFit="1" customWidth="1"/>
    <col min="4" max="4" width="13.6640625" style="6" bestFit="1" customWidth="1"/>
    <col min="5" max="5" width="28.33203125" style="6" bestFit="1" customWidth="1"/>
    <col min="6" max="6" width="21.109375" style="6" bestFit="1" customWidth="1"/>
    <col min="7" max="7" width="7.5546875" style="6" bestFit="1" customWidth="1"/>
    <col min="8" max="8" width="9.88671875" style="6" bestFit="1" customWidth="1"/>
    <col min="9" max="9" width="20.6640625" style="6" bestFit="1" customWidth="1"/>
    <col min="10" max="10" width="15.109375" style="6" bestFit="1" customWidth="1"/>
    <col min="11" max="11" width="50.33203125" style="6" bestFit="1" customWidth="1"/>
    <col min="12" max="12" width="19.33203125" style="21" bestFit="1" customWidth="1"/>
    <col min="13" max="13" width="13.33203125" style="6" bestFit="1" customWidth="1"/>
    <col min="14" max="14" width="12.109375" style="6" bestFit="1" customWidth="1"/>
    <col min="15" max="15" width="15" style="25" bestFit="1" customWidth="1"/>
    <col min="16" max="19" width="13.6640625" style="6" bestFit="1" customWidth="1"/>
    <col min="20" max="20" width="16.21875" style="6" bestFit="1" customWidth="1"/>
    <col min="21" max="21" width="11.44140625" style="6" bestFit="1" customWidth="1"/>
    <col min="22" max="16384" width="10" style="6"/>
  </cols>
  <sheetData>
    <row r="2" spans="1:21" s="16" customFormat="1" ht="15" customHeight="1" x14ac:dyDescent="0.3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21" s="16" customFormat="1" ht="15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21" s="16" customFormat="1" ht="15" customHeight="1" x14ac:dyDescent="0.3">
      <c r="A4" s="49" t="s">
        <v>311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6" spans="1:21" s="2" customFormat="1" ht="15" customHeight="1" x14ac:dyDescent="0.3">
      <c r="A6" s="50" t="s">
        <v>312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29"/>
      <c r="Q6" s="29"/>
      <c r="R6" s="29"/>
      <c r="S6" s="29"/>
      <c r="T6" s="29"/>
      <c r="U6" s="29"/>
    </row>
    <row r="7" spans="1:21" s="7" customFormat="1" ht="45" customHeight="1" x14ac:dyDescent="0.3">
      <c r="A7" s="8" t="s">
        <v>491</v>
      </c>
      <c r="B7" s="8" t="s">
        <v>492</v>
      </c>
      <c r="C7" s="8" t="s">
        <v>493</v>
      </c>
      <c r="D7" s="8" t="s">
        <v>494</v>
      </c>
      <c r="E7" s="8" t="s">
        <v>1</v>
      </c>
      <c r="F7" s="8" t="s">
        <v>2</v>
      </c>
      <c r="G7" s="8" t="s">
        <v>313</v>
      </c>
      <c r="H7" s="8" t="s">
        <v>3</v>
      </c>
      <c r="I7" s="8" t="s">
        <v>314</v>
      </c>
      <c r="J7" s="8" t="s">
        <v>315</v>
      </c>
      <c r="K7" s="8" t="s">
        <v>495</v>
      </c>
      <c r="L7" s="8" t="s">
        <v>316</v>
      </c>
      <c r="M7" s="8" t="s">
        <v>496</v>
      </c>
      <c r="N7" s="8" t="s">
        <v>497</v>
      </c>
      <c r="O7" s="22" t="s">
        <v>498</v>
      </c>
      <c r="P7" s="8" t="s">
        <v>504</v>
      </c>
      <c r="Q7" s="8" t="s">
        <v>499</v>
      </c>
      <c r="R7" s="8" t="s">
        <v>500</v>
      </c>
      <c r="S7" s="8" t="s">
        <v>501</v>
      </c>
      <c r="T7" s="8" t="s">
        <v>502</v>
      </c>
      <c r="U7" s="8" t="s">
        <v>503</v>
      </c>
    </row>
    <row r="8" spans="1:21" ht="15" customHeight="1" x14ac:dyDescent="0.3">
      <c r="A8" s="9" t="s">
        <v>249</v>
      </c>
      <c r="B8" s="9" t="s">
        <v>100</v>
      </c>
      <c r="C8" s="9" t="s">
        <v>440</v>
      </c>
      <c r="D8" s="26">
        <v>100</v>
      </c>
      <c r="E8" s="9" t="s">
        <v>102</v>
      </c>
      <c r="F8" s="9" t="s">
        <v>103</v>
      </c>
      <c r="G8" s="9" t="s">
        <v>318</v>
      </c>
      <c r="H8" s="9" t="s">
        <v>8</v>
      </c>
      <c r="I8" s="9" t="s">
        <v>319</v>
      </c>
      <c r="J8" s="9" t="s">
        <v>320</v>
      </c>
      <c r="K8" s="9" t="s">
        <v>101</v>
      </c>
      <c r="L8" s="12">
        <v>31101680</v>
      </c>
      <c r="M8" s="11">
        <v>5.6989999999999998</v>
      </c>
      <c r="N8" s="11">
        <v>2.4</v>
      </c>
      <c r="O8" s="23">
        <v>24</v>
      </c>
      <c r="P8" s="17">
        <v>1.0000000000000002</v>
      </c>
      <c r="Q8" s="11">
        <v>420768</v>
      </c>
      <c r="R8" s="10">
        <v>411</v>
      </c>
      <c r="S8" s="10">
        <v>402.97</v>
      </c>
      <c r="T8" s="10">
        <v>169556880.96000001</v>
      </c>
      <c r="U8" s="17">
        <v>1.953771289537708E-2</v>
      </c>
    </row>
    <row r="9" spans="1:21" ht="15" customHeight="1" x14ac:dyDescent="0.3">
      <c r="A9" s="9" t="s">
        <v>250</v>
      </c>
      <c r="B9" s="9" t="s">
        <v>184</v>
      </c>
      <c r="C9" s="9" t="s">
        <v>460</v>
      </c>
      <c r="D9" s="26">
        <v>100</v>
      </c>
      <c r="E9" s="9" t="s">
        <v>185</v>
      </c>
      <c r="F9" s="9" t="s">
        <v>186</v>
      </c>
      <c r="G9" s="9" t="s">
        <v>321</v>
      </c>
      <c r="H9" s="9" t="s">
        <v>8</v>
      </c>
      <c r="I9" s="9" t="s">
        <v>322</v>
      </c>
      <c r="J9" s="9" t="s">
        <v>320</v>
      </c>
      <c r="K9" s="9" t="s">
        <v>127</v>
      </c>
      <c r="L9" s="12">
        <v>75960000</v>
      </c>
      <c r="M9" s="11">
        <v>16.334</v>
      </c>
      <c r="N9" s="11">
        <v>8.9499999999999993</v>
      </c>
      <c r="O9" s="23">
        <v>89</v>
      </c>
      <c r="P9" s="17">
        <v>0.99441340782122922</v>
      </c>
      <c r="Q9" s="11">
        <v>1560348</v>
      </c>
      <c r="R9" s="10">
        <v>411</v>
      </c>
      <c r="S9" s="10">
        <v>389</v>
      </c>
      <c r="T9" s="10">
        <v>606975372</v>
      </c>
      <c r="U9" s="17">
        <v>5.3527980535279802E-2</v>
      </c>
    </row>
    <row r="10" spans="1:21" ht="15" customHeight="1" x14ac:dyDescent="0.3">
      <c r="A10" s="9" t="s">
        <v>251</v>
      </c>
      <c r="B10" s="9" t="s">
        <v>229</v>
      </c>
      <c r="C10" s="9" t="s">
        <v>434</v>
      </c>
      <c r="D10" s="26">
        <v>100</v>
      </c>
      <c r="E10" s="9" t="s">
        <v>230</v>
      </c>
      <c r="F10" s="9" t="s">
        <v>231</v>
      </c>
      <c r="G10" s="9" t="s">
        <v>321</v>
      </c>
      <c r="H10" s="9" t="s">
        <v>8</v>
      </c>
      <c r="I10" s="9" t="s">
        <v>323</v>
      </c>
      <c r="J10" s="9" t="s">
        <v>320</v>
      </c>
      <c r="K10" s="9" t="s">
        <v>232</v>
      </c>
      <c r="L10" s="12">
        <v>0</v>
      </c>
      <c r="M10" s="11">
        <v>24</v>
      </c>
      <c r="N10" s="11">
        <v>11.83</v>
      </c>
      <c r="O10" s="23">
        <v>74</v>
      </c>
      <c r="P10" s="17">
        <v>0.62552831783601015</v>
      </c>
      <c r="Q10" s="11">
        <v>1297368</v>
      </c>
      <c r="R10" s="10">
        <v>316.5</v>
      </c>
      <c r="S10" s="10">
        <v>316.5</v>
      </c>
      <c r="T10" s="10">
        <v>410616972</v>
      </c>
      <c r="U10" s="17">
        <v>0</v>
      </c>
    </row>
    <row r="11" spans="1:21" ht="15" customHeight="1" x14ac:dyDescent="0.3">
      <c r="A11" s="9" t="s">
        <v>283</v>
      </c>
      <c r="B11" s="9" t="s">
        <v>27</v>
      </c>
      <c r="C11" s="9" t="s">
        <v>449</v>
      </c>
      <c r="D11" s="26">
        <v>100</v>
      </c>
      <c r="E11" s="9" t="s">
        <v>28</v>
      </c>
      <c r="F11" s="9" t="s">
        <v>29</v>
      </c>
      <c r="G11" s="9" t="s">
        <v>321</v>
      </c>
      <c r="H11" s="9" t="s">
        <v>8</v>
      </c>
      <c r="I11" s="9" t="s">
        <v>324</v>
      </c>
      <c r="J11" s="9" t="s">
        <v>320</v>
      </c>
      <c r="K11" s="9" t="s">
        <v>30</v>
      </c>
      <c r="L11" s="12">
        <v>64613260</v>
      </c>
      <c r="M11" s="11">
        <v>7.5</v>
      </c>
      <c r="N11" s="11">
        <v>3.66</v>
      </c>
      <c r="O11" s="23">
        <v>36</v>
      </c>
      <c r="P11" s="17">
        <v>0.98360655737704916</v>
      </c>
      <c r="Q11" s="11">
        <v>631152</v>
      </c>
      <c r="R11" s="10">
        <v>411</v>
      </c>
      <c r="S11" s="10">
        <v>403</v>
      </c>
      <c r="T11" s="10">
        <v>254354256</v>
      </c>
      <c r="U11" s="17">
        <v>1.9464720194647202E-2</v>
      </c>
    </row>
    <row r="12" spans="1:21" ht="15" customHeight="1" x14ac:dyDescent="0.3">
      <c r="A12" s="9" t="s">
        <v>252</v>
      </c>
      <c r="B12" s="9" t="s">
        <v>181</v>
      </c>
      <c r="C12" s="9" t="s">
        <v>462</v>
      </c>
      <c r="D12" s="26">
        <v>100</v>
      </c>
      <c r="E12" s="9" t="s">
        <v>182</v>
      </c>
      <c r="F12" s="9" t="s">
        <v>183</v>
      </c>
      <c r="G12" s="9" t="s">
        <v>325</v>
      </c>
      <c r="H12" s="9" t="s">
        <v>8</v>
      </c>
      <c r="I12" s="9" t="s">
        <v>326</v>
      </c>
      <c r="J12" s="9" t="s">
        <v>327</v>
      </c>
      <c r="K12" s="9" t="s">
        <v>92</v>
      </c>
      <c r="L12" s="12">
        <v>316114260</v>
      </c>
      <c r="M12" s="11">
        <v>24</v>
      </c>
      <c r="N12" s="11">
        <v>16.920000000000002</v>
      </c>
      <c r="O12" s="23">
        <v>169</v>
      </c>
      <c r="P12" s="17">
        <v>0.99881796690307334</v>
      </c>
      <c r="Q12" s="11">
        <v>2962908</v>
      </c>
      <c r="R12" s="10">
        <v>411</v>
      </c>
      <c r="S12" s="10">
        <v>389.97</v>
      </c>
      <c r="T12" s="10">
        <v>1155445232.76</v>
      </c>
      <c r="U12" s="17">
        <v>5.1167883211678838E-2</v>
      </c>
    </row>
    <row r="13" spans="1:21" ht="15" customHeight="1" x14ac:dyDescent="0.3">
      <c r="A13" s="9" t="s">
        <v>284</v>
      </c>
      <c r="B13" s="9" t="s">
        <v>62</v>
      </c>
      <c r="C13" s="9" t="s">
        <v>427</v>
      </c>
      <c r="D13" s="26">
        <v>100</v>
      </c>
      <c r="E13" s="9" t="s">
        <v>63</v>
      </c>
      <c r="F13" s="9" t="s">
        <v>64</v>
      </c>
      <c r="G13" s="9" t="s">
        <v>318</v>
      </c>
      <c r="H13" s="9" t="s">
        <v>8</v>
      </c>
      <c r="I13" s="9" t="s">
        <v>328</v>
      </c>
      <c r="J13" s="9" t="s">
        <v>320</v>
      </c>
      <c r="K13" s="9" t="s">
        <v>65</v>
      </c>
      <c r="L13" s="12">
        <v>110023580</v>
      </c>
      <c r="M13" s="11">
        <v>8</v>
      </c>
      <c r="N13" s="11">
        <v>4.3899999999999997</v>
      </c>
      <c r="O13" s="23">
        <v>41</v>
      </c>
      <c r="P13" s="17">
        <v>0.9339407744874717</v>
      </c>
      <c r="Q13" s="11">
        <v>718812</v>
      </c>
      <c r="R13" s="10">
        <v>411</v>
      </c>
      <c r="S13" s="10">
        <v>401.86</v>
      </c>
      <c r="T13" s="10">
        <v>288861790.31999999</v>
      </c>
      <c r="U13" s="17">
        <v>2.2238442822384453E-2</v>
      </c>
    </row>
    <row r="14" spans="1:21" ht="15" customHeight="1" x14ac:dyDescent="0.3">
      <c r="A14" s="9" t="s">
        <v>253</v>
      </c>
      <c r="B14" s="9" t="s">
        <v>173</v>
      </c>
      <c r="C14" s="9" t="s">
        <v>436</v>
      </c>
      <c r="D14" s="26">
        <v>100</v>
      </c>
      <c r="E14" s="9" t="s">
        <v>174</v>
      </c>
      <c r="F14" s="9" t="s">
        <v>175</v>
      </c>
      <c r="G14" s="9" t="s">
        <v>318</v>
      </c>
      <c r="H14" s="9" t="s">
        <v>8</v>
      </c>
      <c r="I14" s="9" t="s">
        <v>329</v>
      </c>
      <c r="J14" s="9" t="s">
        <v>320</v>
      </c>
      <c r="K14" s="9" t="s">
        <v>176</v>
      </c>
      <c r="L14" s="12">
        <v>52650000</v>
      </c>
      <c r="M14" s="11">
        <v>8.0009999999999994</v>
      </c>
      <c r="N14" s="11">
        <v>4.6100000000000003</v>
      </c>
      <c r="O14" s="23">
        <v>44</v>
      </c>
      <c r="P14" s="17">
        <v>0.95444685466377444</v>
      </c>
      <c r="Q14" s="11">
        <v>771408</v>
      </c>
      <c r="R14" s="10">
        <v>411</v>
      </c>
      <c r="S14" s="10">
        <v>390</v>
      </c>
      <c r="T14" s="10">
        <v>300849120</v>
      </c>
      <c r="U14" s="17">
        <v>5.1094890510948905E-2</v>
      </c>
    </row>
    <row r="15" spans="1:21" ht="30" customHeight="1" x14ac:dyDescent="0.3">
      <c r="A15" s="9" t="s">
        <v>254</v>
      </c>
      <c r="B15" s="18" t="s">
        <v>506</v>
      </c>
      <c r="C15" s="18" t="s">
        <v>507</v>
      </c>
      <c r="D15" s="27" t="s">
        <v>508</v>
      </c>
      <c r="E15" s="30" t="s">
        <v>166</v>
      </c>
      <c r="F15" s="9" t="s">
        <v>167</v>
      </c>
      <c r="G15" s="9" t="s">
        <v>321</v>
      </c>
      <c r="H15" s="9" t="s">
        <v>8</v>
      </c>
      <c r="I15" s="9" t="s">
        <v>330</v>
      </c>
      <c r="J15" s="9" t="s">
        <v>320</v>
      </c>
      <c r="K15" s="9" t="s">
        <v>168</v>
      </c>
      <c r="L15" s="12">
        <v>201498410</v>
      </c>
      <c r="M15" s="11">
        <v>22.138000000000002</v>
      </c>
      <c r="N15" s="11">
        <v>12.93</v>
      </c>
      <c r="O15" s="23">
        <v>116</v>
      </c>
      <c r="P15" s="17">
        <v>0.89713843774168611</v>
      </c>
      <c r="Q15" s="11">
        <v>2033712</v>
      </c>
      <c r="R15" s="10">
        <v>411</v>
      </c>
      <c r="S15" s="10">
        <v>393</v>
      </c>
      <c r="T15" s="10">
        <v>799248816</v>
      </c>
      <c r="U15" s="17">
        <v>4.3795620437956206E-2</v>
      </c>
    </row>
    <row r="16" spans="1:21" ht="30" customHeight="1" x14ac:dyDescent="0.3">
      <c r="A16" s="9" t="s">
        <v>285</v>
      </c>
      <c r="B16" s="18" t="s">
        <v>509</v>
      </c>
      <c r="C16" s="18" t="s">
        <v>510</v>
      </c>
      <c r="D16" s="27" t="s">
        <v>511</v>
      </c>
      <c r="E16" s="30" t="s">
        <v>19</v>
      </c>
      <c r="F16" s="9" t="s">
        <v>20</v>
      </c>
      <c r="G16" s="9" t="s">
        <v>331</v>
      </c>
      <c r="H16" s="9" t="s">
        <v>8</v>
      </c>
      <c r="I16" s="9" t="s">
        <v>332</v>
      </c>
      <c r="J16" s="9" t="s">
        <v>327</v>
      </c>
      <c r="K16" s="9" t="s">
        <v>14</v>
      </c>
      <c r="L16" s="12">
        <v>213875350</v>
      </c>
      <c r="M16" s="11">
        <v>15</v>
      </c>
      <c r="N16" s="11">
        <v>12.5</v>
      </c>
      <c r="O16" s="23">
        <v>125</v>
      </c>
      <c r="P16" s="17">
        <v>1</v>
      </c>
      <c r="Q16" s="11">
        <v>2191500</v>
      </c>
      <c r="R16" s="10">
        <v>411</v>
      </c>
      <c r="S16" s="10">
        <v>402.85</v>
      </c>
      <c r="T16" s="10">
        <v>882845775</v>
      </c>
      <c r="U16" s="17">
        <v>1.9829683698296838E-2</v>
      </c>
    </row>
    <row r="17" spans="1:21" ht="15" customHeight="1" x14ac:dyDescent="0.3">
      <c r="A17" s="9" t="s">
        <v>255</v>
      </c>
      <c r="B17" s="9" t="s">
        <v>202</v>
      </c>
      <c r="C17" s="9" t="s">
        <v>433</v>
      </c>
      <c r="D17" s="26">
        <v>100</v>
      </c>
      <c r="E17" s="30" t="s">
        <v>203</v>
      </c>
      <c r="F17" s="9" t="s">
        <v>204</v>
      </c>
      <c r="G17" s="9" t="s">
        <v>321</v>
      </c>
      <c r="H17" s="9" t="s">
        <v>8</v>
      </c>
      <c r="I17" s="9" t="s">
        <v>333</v>
      </c>
      <c r="J17" s="9" t="s">
        <v>320</v>
      </c>
      <c r="K17" s="9" t="s">
        <v>205</v>
      </c>
      <c r="L17" s="12">
        <v>293625790</v>
      </c>
      <c r="M17" s="11">
        <v>28.998000000000001</v>
      </c>
      <c r="N17" s="11">
        <v>15.14</v>
      </c>
      <c r="O17" s="23">
        <v>151</v>
      </c>
      <c r="P17" s="17">
        <v>0.99735799207397624</v>
      </c>
      <c r="Q17" s="11">
        <v>2647332</v>
      </c>
      <c r="R17" s="10">
        <v>411</v>
      </c>
      <c r="S17" s="10">
        <v>380</v>
      </c>
      <c r="T17" s="10">
        <v>1005986160</v>
      </c>
      <c r="U17" s="17">
        <v>7.5425790754257913E-2</v>
      </c>
    </row>
    <row r="18" spans="1:21" ht="45" customHeight="1" x14ac:dyDescent="0.3">
      <c r="A18" s="9" t="s">
        <v>286</v>
      </c>
      <c r="B18" s="18" t="s">
        <v>512</v>
      </c>
      <c r="C18" s="18" t="s">
        <v>513</v>
      </c>
      <c r="D18" s="27" t="s">
        <v>514</v>
      </c>
      <c r="E18" s="30" t="s">
        <v>24</v>
      </c>
      <c r="F18" s="9" t="s">
        <v>25</v>
      </c>
      <c r="G18" s="9" t="s">
        <v>331</v>
      </c>
      <c r="H18" s="9" t="s">
        <v>8</v>
      </c>
      <c r="I18" s="9" t="s">
        <v>334</v>
      </c>
      <c r="J18" s="9" t="s">
        <v>327</v>
      </c>
      <c r="K18" s="9" t="s">
        <v>26</v>
      </c>
      <c r="L18" s="12">
        <v>71883000</v>
      </c>
      <c r="M18" s="11">
        <v>9.5</v>
      </c>
      <c r="N18" s="11">
        <v>4.21</v>
      </c>
      <c r="O18" s="23">
        <v>42</v>
      </c>
      <c r="P18" s="17">
        <v>0.99762470308788609</v>
      </c>
      <c r="Q18" s="11">
        <v>736344</v>
      </c>
      <c r="R18" s="10">
        <v>411</v>
      </c>
      <c r="S18" s="10">
        <v>402.85</v>
      </c>
      <c r="T18" s="10">
        <v>296636180.39999998</v>
      </c>
      <c r="U18" s="17">
        <v>1.9829683698296914E-2</v>
      </c>
    </row>
    <row r="19" spans="1:21" ht="15" customHeight="1" x14ac:dyDescent="0.3">
      <c r="A19" s="9" t="s">
        <v>256</v>
      </c>
      <c r="B19" s="9" t="s">
        <v>108</v>
      </c>
      <c r="C19" s="9" t="s">
        <v>448</v>
      </c>
      <c r="D19" s="26">
        <v>100</v>
      </c>
      <c r="E19" s="30" t="s">
        <v>109</v>
      </c>
      <c r="F19" s="9" t="s">
        <v>110</v>
      </c>
      <c r="G19" s="9" t="s">
        <v>321</v>
      </c>
      <c r="H19" s="9" t="s">
        <v>8</v>
      </c>
      <c r="I19" s="9" t="s">
        <v>335</v>
      </c>
      <c r="J19" s="9" t="s">
        <v>320</v>
      </c>
      <c r="K19" s="9" t="s">
        <v>111</v>
      </c>
      <c r="L19" s="12">
        <v>59312210</v>
      </c>
      <c r="M19" s="11">
        <v>5.57</v>
      </c>
      <c r="N19" s="11">
        <v>1.71</v>
      </c>
      <c r="O19" s="23">
        <v>17</v>
      </c>
      <c r="P19" s="17">
        <v>0.9941520467836259</v>
      </c>
      <c r="Q19" s="11">
        <v>298044</v>
      </c>
      <c r="R19" s="10">
        <v>411</v>
      </c>
      <c r="S19" s="10">
        <v>402.77</v>
      </c>
      <c r="T19" s="10">
        <v>120043181.88</v>
      </c>
      <c r="U19" s="17">
        <v>2.0024330900243349E-2</v>
      </c>
    </row>
    <row r="20" spans="1:21" ht="15" customHeight="1" x14ac:dyDescent="0.3">
      <c r="A20" s="9" t="s">
        <v>257</v>
      </c>
      <c r="B20" s="9" t="s">
        <v>214</v>
      </c>
      <c r="C20" s="9" t="s">
        <v>422</v>
      </c>
      <c r="D20" s="26">
        <v>100</v>
      </c>
      <c r="E20" s="30" t="s">
        <v>215</v>
      </c>
      <c r="F20" s="9" t="s">
        <v>216</v>
      </c>
      <c r="G20" s="9" t="s">
        <v>321</v>
      </c>
      <c r="H20" s="9" t="s">
        <v>49</v>
      </c>
      <c r="I20" s="9" t="s">
        <v>336</v>
      </c>
      <c r="J20" s="9" t="s">
        <v>320</v>
      </c>
      <c r="K20" s="9" t="s">
        <v>217</v>
      </c>
      <c r="L20" s="12">
        <v>13450430</v>
      </c>
      <c r="M20" s="11">
        <v>1.9790000000000001</v>
      </c>
      <c r="N20" s="11">
        <v>1.04</v>
      </c>
      <c r="O20" s="23">
        <v>10</v>
      </c>
      <c r="P20" s="17">
        <v>0.96153846153846145</v>
      </c>
      <c r="Q20" s="11">
        <v>175320</v>
      </c>
      <c r="R20" s="10">
        <v>411</v>
      </c>
      <c r="S20" s="10">
        <v>357.7</v>
      </c>
      <c r="T20" s="10">
        <v>62711964</v>
      </c>
      <c r="U20" s="17">
        <v>0.12968369829683699</v>
      </c>
    </row>
    <row r="21" spans="1:21" ht="15" customHeight="1" x14ac:dyDescent="0.3">
      <c r="A21" s="9" t="s">
        <v>258</v>
      </c>
      <c r="B21" s="9" t="s">
        <v>156</v>
      </c>
      <c r="C21" s="9" t="s">
        <v>437</v>
      </c>
      <c r="D21" s="26">
        <v>100</v>
      </c>
      <c r="E21" s="30" t="s">
        <v>157</v>
      </c>
      <c r="F21" s="9" t="s">
        <v>158</v>
      </c>
      <c r="G21" s="9" t="s">
        <v>321</v>
      </c>
      <c r="H21" s="9" t="s">
        <v>49</v>
      </c>
      <c r="I21" s="9" t="s">
        <v>337</v>
      </c>
      <c r="J21" s="9" t="s">
        <v>320</v>
      </c>
      <c r="K21" s="9" t="s">
        <v>155</v>
      </c>
      <c r="L21" s="12">
        <v>22009000</v>
      </c>
      <c r="M21" s="11">
        <v>1.8</v>
      </c>
      <c r="N21" s="11">
        <v>0.82</v>
      </c>
      <c r="O21" s="23">
        <v>8</v>
      </c>
      <c r="P21" s="17">
        <v>0.97560975609756106</v>
      </c>
      <c r="Q21" s="11">
        <v>140256</v>
      </c>
      <c r="R21" s="10">
        <v>411</v>
      </c>
      <c r="S21" s="10">
        <v>398</v>
      </c>
      <c r="T21" s="10">
        <v>55821888</v>
      </c>
      <c r="U21" s="17">
        <v>3.1630170316301706E-2</v>
      </c>
    </row>
    <row r="22" spans="1:21" ht="13.8" customHeight="1" x14ac:dyDescent="0.3">
      <c r="A22" s="9" t="s">
        <v>259</v>
      </c>
      <c r="B22" s="9" t="s">
        <v>152</v>
      </c>
      <c r="C22" s="9" t="s">
        <v>444</v>
      </c>
      <c r="D22" s="26">
        <v>100</v>
      </c>
      <c r="E22" s="30" t="s">
        <v>153</v>
      </c>
      <c r="F22" s="9" t="s">
        <v>154</v>
      </c>
      <c r="G22" s="9" t="s">
        <v>321</v>
      </c>
      <c r="H22" s="9" t="s">
        <v>49</v>
      </c>
      <c r="I22" s="9" t="s">
        <v>337</v>
      </c>
      <c r="J22" s="9" t="s">
        <v>320</v>
      </c>
      <c r="K22" s="9" t="s">
        <v>155</v>
      </c>
      <c r="L22" s="12">
        <v>26865000</v>
      </c>
      <c r="M22" s="11">
        <v>2.9929999999999999</v>
      </c>
      <c r="N22" s="11">
        <v>1.26</v>
      </c>
      <c r="O22" s="23">
        <v>12</v>
      </c>
      <c r="P22" s="17">
        <v>0.95238095238095255</v>
      </c>
      <c r="Q22" s="11">
        <v>210384</v>
      </c>
      <c r="R22" s="10">
        <v>411</v>
      </c>
      <c r="S22" s="10">
        <v>398</v>
      </c>
      <c r="T22" s="10">
        <v>83732832</v>
      </c>
      <c r="U22" s="17">
        <v>3.1630170316301706E-2</v>
      </c>
    </row>
    <row r="23" spans="1:21" ht="30" customHeight="1" x14ac:dyDescent="0.3">
      <c r="A23" s="9" t="s">
        <v>287</v>
      </c>
      <c r="B23" s="18" t="s">
        <v>515</v>
      </c>
      <c r="C23" s="18" t="s">
        <v>516</v>
      </c>
      <c r="D23" s="27" t="s">
        <v>517</v>
      </c>
      <c r="E23" s="30" t="s">
        <v>35</v>
      </c>
      <c r="F23" s="9" t="s">
        <v>36</v>
      </c>
      <c r="G23" s="9" t="s">
        <v>338</v>
      </c>
      <c r="H23" s="9" t="s">
        <v>37</v>
      </c>
      <c r="I23" s="9" t="s">
        <v>339</v>
      </c>
      <c r="J23" s="9" t="s">
        <v>320</v>
      </c>
      <c r="K23" s="9" t="s">
        <v>38</v>
      </c>
      <c r="L23" s="12">
        <v>61800000</v>
      </c>
      <c r="M23" s="11">
        <v>6.5</v>
      </c>
      <c r="N23" s="11">
        <v>3.13</v>
      </c>
      <c r="O23" s="23">
        <v>31</v>
      </c>
      <c r="P23" s="17">
        <v>0.99041533546325888</v>
      </c>
      <c r="Q23" s="11">
        <v>543492</v>
      </c>
      <c r="R23" s="10">
        <v>411</v>
      </c>
      <c r="S23" s="10">
        <v>403.87</v>
      </c>
      <c r="T23" s="10">
        <v>219500114.03999999</v>
      </c>
      <c r="U23" s="17">
        <v>1.7347931873479355E-2</v>
      </c>
    </row>
    <row r="24" spans="1:21" ht="30" customHeight="1" x14ac:dyDescent="0.3">
      <c r="A24" s="9" t="s">
        <v>288</v>
      </c>
      <c r="B24" s="18" t="s">
        <v>518</v>
      </c>
      <c r="C24" s="18" t="s">
        <v>519</v>
      </c>
      <c r="D24" s="27" t="s">
        <v>511</v>
      </c>
      <c r="E24" s="30" t="s">
        <v>12</v>
      </c>
      <c r="F24" s="9" t="s">
        <v>13</v>
      </c>
      <c r="G24" s="9" t="s">
        <v>331</v>
      </c>
      <c r="H24" s="9" t="s">
        <v>8</v>
      </c>
      <c r="I24" s="9" t="s">
        <v>332</v>
      </c>
      <c r="J24" s="9" t="s">
        <v>327</v>
      </c>
      <c r="K24" s="9" t="s">
        <v>14</v>
      </c>
      <c r="L24" s="12">
        <v>167416430</v>
      </c>
      <c r="M24" s="11">
        <v>20</v>
      </c>
      <c r="N24" s="11">
        <v>16.670000000000002</v>
      </c>
      <c r="O24" s="23">
        <v>166</v>
      </c>
      <c r="P24" s="17">
        <v>0.9958008398320336</v>
      </c>
      <c r="Q24" s="11">
        <v>2910312</v>
      </c>
      <c r="R24" s="10">
        <v>411</v>
      </c>
      <c r="S24" s="10">
        <v>403.88</v>
      </c>
      <c r="T24" s="10">
        <v>1175416810.5599999</v>
      </c>
      <c r="U24" s="17">
        <v>1.7323600973236059E-2</v>
      </c>
    </row>
    <row r="25" spans="1:21" ht="45" customHeight="1" x14ac:dyDescent="0.3">
      <c r="A25" s="9" t="s">
        <v>289</v>
      </c>
      <c r="B25" s="18" t="s">
        <v>520</v>
      </c>
      <c r="C25" s="18" t="s">
        <v>521</v>
      </c>
      <c r="D25" s="27" t="s">
        <v>522</v>
      </c>
      <c r="E25" s="30" t="s">
        <v>90</v>
      </c>
      <c r="F25" s="9" t="s">
        <v>91</v>
      </c>
      <c r="G25" s="9" t="s">
        <v>325</v>
      </c>
      <c r="H25" s="9" t="s">
        <v>8</v>
      </c>
      <c r="I25" s="9" t="s">
        <v>340</v>
      </c>
      <c r="J25" s="9" t="s">
        <v>327</v>
      </c>
      <c r="K25" s="9" t="s">
        <v>92</v>
      </c>
      <c r="L25" s="12">
        <v>318206050</v>
      </c>
      <c r="M25" s="11">
        <v>30</v>
      </c>
      <c r="N25" s="11">
        <v>20.7</v>
      </c>
      <c r="O25" s="23">
        <v>201</v>
      </c>
      <c r="P25" s="17">
        <v>0.97101449275362328</v>
      </c>
      <c r="Q25" s="11">
        <v>3523932</v>
      </c>
      <c r="R25" s="10">
        <v>411</v>
      </c>
      <c r="S25" s="10">
        <v>402.9</v>
      </c>
      <c r="T25" s="10">
        <v>1419792202.8</v>
      </c>
      <c r="U25" s="17">
        <v>1.9708029197080326E-2</v>
      </c>
    </row>
    <row r="26" spans="1:21" ht="15" customHeight="1" x14ac:dyDescent="0.3">
      <c r="A26" s="9" t="s">
        <v>260</v>
      </c>
      <c r="B26" s="9" t="s">
        <v>112</v>
      </c>
      <c r="C26" s="9" t="s">
        <v>432</v>
      </c>
      <c r="D26" s="26">
        <v>100</v>
      </c>
      <c r="E26" s="30" t="s">
        <v>113</v>
      </c>
      <c r="F26" s="9" t="s">
        <v>114</v>
      </c>
      <c r="G26" s="9" t="s">
        <v>338</v>
      </c>
      <c r="H26" s="9" t="s">
        <v>37</v>
      </c>
      <c r="I26" s="9" t="s">
        <v>341</v>
      </c>
      <c r="J26" s="9" t="s">
        <v>320</v>
      </c>
      <c r="K26" s="9" t="s">
        <v>115</v>
      </c>
      <c r="L26" s="12">
        <v>301158503</v>
      </c>
      <c r="M26" s="11">
        <v>49.365000000000002</v>
      </c>
      <c r="N26" s="11">
        <v>23</v>
      </c>
      <c r="O26" s="23">
        <v>229</v>
      </c>
      <c r="P26" s="17">
        <v>0.99565217391304361</v>
      </c>
      <c r="Q26" s="11">
        <v>4014828</v>
      </c>
      <c r="R26" s="10">
        <v>411</v>
      </c>
      <c r="S26" s="10">
        <v>400</v>
      </c>
      <c r="T26" s="10">
        <v>1605931200</v>
      </c>
      <c r="U26" s="17">
        <v>2.6763990267639901E-2</v>
      </c>
    </row>
    <row r="27" spans="1:21" ht="15" customHeight="1" x14ac:dyDescent="0.3">
      <c r="A27" s="9" t="s">
        <v>290</v>
      </c>
      <c r="B27" s="9" t="s">
        <v>39</v>
      </c>
      <c r="C27" s="9" t="s">
        <v>461</v>
      </c>
      <c r="D27" s="26">
        <v>100</v>
      </c>
      <c r="E27" s="30" t="s">
        <v>40</v>
      </c>
      <c r="F27" s="9" t="s">
        <v>41</v>
      </c>
      <c r="G27" s="9" t="s">
        <v>321</v>
      </c>
      <c r="H27" s="9" t="s">
        <v>8</v>
      </c>
      <c r="I27" s="9" t="s">
        <v>324</v>
      </c>
      <c r="J27" s="9" t="s">
        <v>320</v>
      </c>
      <c r="K27" s="9" t="s">
        <v>30</v>
      </c>
      <c r="L27" s="12">
        <v>72858910</v>
      </c>
      <c r="M27" s="11">
        <v>6</v>
      </c>
      <c r="N27" s="11">
        <v>2.91</v>
      </c>
      <c r="O27" s="23">
        <v>29</v>
      </c>
      <c r="P27" s="17">
        <v>0.99656357388316164</v>
      </c>
      <c r="Q27" s="11">
        <v>508428</v>
      </c>
      <c r="R27" s="10">
        <v>411</v>
      </c>
      <c r="S27" s="10">
        <v>403</v>
      </c>
      <c r="T27" s="10">
        <v>204896484</v>
      </c>
      <c r="U27" s="17">
        <v>1.9464720194647202E-2</v>
      </c>
    </row>
    <row r="28" spans="1:21" ht="30" customHeight="1" x14ac:dyDescent="0.3">
      <c r="A28" s="9" t="s">
        <v>291</v>
      </c>
      <c r="B28" s="18" t="s">
        <v>523</v>
      </c>
      <c r="C28" s="18" t="s">
        <v>524</v>
      </c>
      <c r="D28" s="27" t="s">
        <v>525</v>
      </c>
      <c r="E28" s="30" t="s">
        <v>21</v>
      </c>
      <c r="F28" s="9" t="s">
        <v>22</v>
      </c>
      <c r="G28" s="9" t="s">
        <v>325</v>
      </c>
      <c r="H28" s="9" t="s">
        <v>8</v>
      </c>
      <c r="I28" s="9" t="s">
        <v>21</v>
      </c>
      <c r="J28" s="9" t="s">
        <v>327</v>
      </c>
      <c r="K28" s="9" t="s">
        <v>23</v>
      </c>
      <c r="L28" s="12">
        <v>91506940</v>
      </c>
      <c r="M28" s="11">
        <v>12</v>
      </c>
      <c r="N28" s="11">
        <v>6.04</v>
      </c>
      <c r="O28" s="23">
        <v>60</v>
      </c>
      <c r="P28" s="17">
        <v>0.99337748344370858</v>
      </c>
      <c r="Q28" s="11">
        <v>1051920</v>
      </c>
      <c r="R28" s="10">
        <v>411</v>
      </c>
      <c r="S28" s="10">
        <v>402.97</v>
      </c>
      <c r="T28" s="10">
        <v>423892202.39999998</v>
      </c>
      <c r="U28" s="17">
        <v>1.9537712895377184E-2</v>
      </c>
    </row>
    <row r="29" spans="1:21" ht="15" customHeight="1" x14ac:dyDescent="0.3">
      <c r="A29" s="9" t="s">
        <v>292</v>
      </c>
      <c r="B29" s="9" t="s">
        <v>93</v>
      </c>
      <c r="C29" s="9" t="s">
        <v>472</v>
      </c>
      <c r="D29" s="26">
        <v>100</v>
      </c>
      <c r="E29" s="30" t="s">
        <v>94</v>
      </c>
      <c r="F29" s="9" t="s">
        <v>95</v>
      </c>
      <c r="G29" s="9" t="s">
        <v>342</v>
      </c>
      <c r="H29" s="9" t="s">
        <v>8</v>
      </c>
      <c r="I29" s="9" t="s">
        <v>343</v>
      </c>
      <c r="J29" s="9" t="s">
        <v>327</v>
      </c>
      <c r="K29" s="9" t="s">
        <v>96</v>
      </c>
      <c r="L29" s="12">
        <v>259764100</v>
      </c>
      <c r="M29" s="11">
        <v>18</v>
      </c>
      <c r="N29" s="11">
        <v>13.44</v>
      </c>
      <c r="O29" s="23">
        <v>134</v>
      </c>
      <c r="P29" s="17">
        <v>0.99702380952380953</v>
      </c>
      <c r="Q29" s="11">
        <v>2349288</v>
      </c>
      <c r="R29" s="10">
        <v>411</v>
      </c>
      <c r="S29" s="10">
        <v>402.95</v>
      </c>
      <c r="T29" s="10">
        <v>946645599.60000002</v>
      </c>
      <c r="U29" s="17">
        <v>1.9586374695863721E-2</v>
      </c>
    </row>
    <row r="30" spans="1:21" ht="15" customHeight="1" x14ac:dyDescent="0.3">
      <c r="A30" s="9" t="s">
        <v>261</v>
      </c>
      <c r="B30" s="9" t="s">
        <v>140</v>
      </c>
      <c r="C30" s="9" t="s">
        <v>454</v>
      </c>
      <c r="D30" s="26">
        <v>100</v>
      </c>
      <c r="E30" s="30" t="s">
        <v>141</v>
      </c>
      <c r="F30" s="9" t="s">
        <v>142</v>
      </c>
      <c r="G30" s="9" t="s">
        <v>344</v>
      </c>
      <c r="H30" s="9" t="s">
        <v>49</v>
      </c>
      <c r="I30" s="9" t="s">
        <v>345</v>
      </c>
      <c r="J30" s="9" t="s">
        <v>327</v>
      </c>
      <c r="K30" s="9" t="s">
        <v>143</v>
      </c>
      <c r="L30" s="12">
        <v>36930470</v>
      </c>
      <c r="M30" s="11">
        <v>5</v>
      </c>
      <c r="N30" s="11">
        <v>2.74</v>
      </c>
      <c r="O30" s="23">
        <v>27</v>
      </c>
      <c r="P30" s="17">
        <v>0.98540145985401462</v>
      </c>
      <c r="Q30" s="11">
        <v>473364</v>
      </c>
      <c r="R30" s="10">
        <v>411</v>
      </c>
      <c r="S30" s="10">
        <v>398.47</v>
      </c>
      <c r="T30" s="10">
        <v>188621353.08000001</v>
      </c>
      <c r="U30" s="17">
        <v>3.0486618004866111E-2</v>
      </c>
    </row>
    <row r="31" spans="1:21" ht="15" customHeight="1" x14ac:dyDescent="0.3">
      <c r="A31" s="9" t="s">
        <v>262</v>
      </c>
      <c r="B31" s="9" t="s">
        <v>123</v>
      </c>
      <c r="C31" s="9" t="s">
        <v>426</v>
      </c>
      <c r="D31" s="26">
        <v>100</v>
      </c>
      <c r="E31" s="30" t="s">
        <v>124</v>
      </c>
      <c r="F31" s="9" t="s">
        <v>125</v>
      </c>
      <c r="G31" s="9" t="s">
        <v>338</v>
      </c>
      <c r="H31" s="9" t="s">
        <v>8</v>
      </c>
      <c r="I31" s="9" t="s">
        <v>346</v>
      </c>
      <c r="J31" s="9" t="s">
        <v>320</v>
      </c>
      <c r="K31" s="9" t="s">
        <v>126</v>
      </c>
      <c r="L31" s="12">
        <v>55870950</v>
      </c>
      <c r="M31" s="11">
        <v>7.4980000000000002</v>
      </c>
      <c r="N31" s="11">
        <v>3.85</v>
      </c>
      <c r="O31" s="23">
        <v>38</v>
      </c>
      <c r="P31" s="17">
        <v>0.98701298701298701</v>
      </c>
      <c r="Q31" s="11">
        <v>666216</v>
      </c>
      <c r="R31" s="10">
        <v>411</v>
      </c>
      <c r="S31" s="10">
        <v>398.95</v>
      </c>
      <c r="T31" s="10">
        <v>265786873.19999999</v>
      </c>
      <c r="U31" s="17">
        <v>2.931873479318739E-2</v>
      </c>
    </row>
    <row r="32" spans="1:21" ht="15" customHeight="1" x14ac:dyDescent="0.3">
      <c r="A32" s="9" t="s">
        <v>263</v>
      </c>
      <c r="B32" s="9" t="s">
        <v>187</v>
      </c>
      <c r="C32" s="9" t="s">
        <v>451</v>
      </c>
      <c r="D32" s="26">
        <v>100</v>
      </c>
      <c r="E32" s="30" t="s">
        <v>188</v>
      </c>
      <c r="F32" s="9" t="s">
        <v>189</v>
      </c>
      <c r="G32" s="9" t="s">
        <v>321</v>
      </c>
      <c r="H32" s="9" t="s">
        <v>8</v>
      </c>
      <c r="I32" s="9" t="s">
        <v>347</v>
      </c>
      <c r="J32" s="9" t="s">
        <v>320</v>
      </c>
      <c r="K32" s="9" t="s">
        <v>190</v>
      </c>
      <c r="L32" s="12">
        <v>62176470</v>
      </c>
      <c r="M32" s="11">
        <v>10</v>
      </c>
      <c r="N32" s="11">
        <v>5.1100000000000003</v>
      </c>
      <c r="O32" s="23">
        <v>51</v>
      </c>
      <c r="P32" s="17">
        <v>0.99804305283757344</v>
      </c>
      <c r="Q32" s="11">
        <v>894132</v>
      </c>
      <c r="R32" s="10">
        <v>411</v>
      </c>
      <c r="S32" s="10">
        <v>389</v>
      </c>
      <c r="T32" s="10">
        <v>347817348</v>
      </c>
      <c r="U32" s="17">
        <v>5.3527980535279802E-2</v>
      </c>
    </row>
    <row r="33" spans="1:21" ht="15" customHeight="1" x14ac:dyDescent="0.3">
      <c r="A33" s="9" t="s">
        <v>264</v>
      </c>
      <c r="B33" s="9" t="s">
        <v>117</v>
      </c>
      <c r="C33" s="9" t="s">
        <v>443</v>
      </c>
      <c r="D33" s="26">
        <v>100</v>
      </c>
      <c r="E33" s="30" t="s">
        <v>118</v>
      </c>
      <c r="F33" s="9" t="s">
        <v>119</v>
      </c>
      <c r="G33" s="9" t="s">
        <v>321</v>
      </c>
      <c r="H33" s="9" t="s">
        <v>8</v>
      </c>
      <c r="I33" s="9" t="s">
        <v>348</v>
      </c>
      <c r="J33" s="9" t="s">
        <v>320</v>
      </c>
      <c r="K33" s="9" t="s">
        <v>116</v>
      </c>
      <c r="L33" s="12">
        <v>101244490</v>
      </c>
      <c r="M33" s="11">
        <v>11.26</v>
      </c>
      <c r="N33" s="11">
        <v>5.88</v>
      </c>
      <c r="O33" s="23">
        <v>55</v>
      </c>
      <c r="P33" s="17">
        <v>0.93537414965986398</v>
      </c>
      <c r="Q33" s="11">
        <v>964260</v>
      </c>
      <c r="R33" s="10">
        <v>411</v>
      </c>
      <c r="S33" s="10">
        <v>400</v>
      </c>
      <c r="T33" s="10">
        <v>385704000</v>
      </c>
      <c r="U33" s="17">
        <v>2.6763990267639901E-2</v>
      </c>
    </row>
    <row r="34" spans="1:21" ht="15" customHeight="1" x14ac:dyDescent="0.3">
      <c r="A34" s="9" t="s">
        <v>77</v>
      </c>
      <c r="B34" s="9" t="s">
        <v>76</v>
      </c>
      <c r="C34" s="9" t="s">
        <v>439</v>
      </c>
      <c r="D34" s="26">
        <v>100</v>
      </c>
      <c r="E34" s="30" t="s">
        <v>77</v>
      </c>
      <c r="F34" s="9" t="s">
        <v>78</v>
      </c>
      <c r="G34" s="9" t="s">
        <v>318</v>
      </c>
      <c r="H34" s="9" t="s">
        <v>8</v>
      </c>
      <c r="I34" s="9" t="s">
        <v>349</v>
      </c>
      <c r="J34" s="9" t="s">
        <v>320</v>
      </c>
      <c r="K34" s="9" t="s">
        <v>79</v>
      </c>
      <c r="L34" s="12">
        <v>70000000</v>
      </c>
      <c r="M34" s="11">
        <v>5</v>
      </c>
      <c r="N34" s="11">
        <v>3.99</v>
      </c>
      <c r="O34" s="23">
        <v>39</v>
      </c>
      <c r="P34" s="17">
        <v>0.97744360902255645</v>
      </c>
      <c r="Q34" s="11">
        <v>683748</v>
      </c>
      <c r="R34" s="10">
        <v>411</v>
      </c>
      <c r="S34" s="10">
        <v>403.23</v>
      </c>
      <c r="T34" s="10">
        <v>275707706.04000002</v>
      </c>
      <c r="U34" s="17">
        <v>1.8905109489051018E-2</v>
      </c>
    </row>
    <row r="35" spans="1:21" ht="15" customHeight="1" x14ac:dyDescent="0.3">
      <c r="A35" s="9" t="s">
        <v>265</v>
      </c>
      <c r="B35" s="9" t="s">
        <v>237</v>
      </c>
      <c r="C35" s="9" t="s">
        <v>435</v>
      </c>
      <c r="D35" s="26">
        <v>100</v>
      </c>
      <c r="E35" s="30" t="s">
        <v>238</v>
      </c>
      <c r="F35" s="9" t="s">
        <v>239</v>
      </c>
      <c r="G35" s="9" t="s">
        <v>350</v>
      </c>
      <c r="H35" s="9" t="s">
        <v>8</v>
      </c>
      <c r="I35" s="9" t="s">
        <v>351</v>
      </c>
      <c r="J35" s="9" t="s">
        <v>352</v>
      </c>
      <c r="K35" s="9" t="s">
        <v>240</v>
      </c>
      <c r="L35" s="12">
        <v>0</v>
      </c>
      <c r="M35" s="11">
        <v>17</v>
      </c>
      <c r="N35" s="11">
        <v>10.16</v>
      </c>
      <c r="O35" s="23">
        <v>20</v>
      </c>
      <c r="P35" s="17">
        <v>0.19685039370078738</v>
      </c>
      <c r="Q35" s="11">
        <v>350640</v>
      </c>
      <c r="R35" s="10">
        <v>316.5</v>
      </c>
      <c r="S35" s="10">
        <v>316.5</v>
      </c>
      <c r="T35" s="10">
        <v>110977560</v>
      </c>
      <c r="U35" s="17">
        <v>0</v>
      </c>
    </row>
    <row r="36" spans="1:21" ht="15" customHeight="1" x14ac:dyDescent="0.3">
      <c r="A36" s="9" t="s">
        <v>266</v>
      </c>
      <c r="B36" s="9" t="s">
        <v>245</v>
      </c>
      <c r="C36" s="9" t="s">
        <v>458</v>
      </c>
      <c r="D36" s="26">
        <v>100</v>
      </c>
      <c r="E36" s="30" t="s">
        <v>246</v>
      </c>
      <c r="F36" s="9" t="s">
        <v>247</v>
      </c>
      <c r="G36" s="9" t="s">
        <v>321</v>
      </c>
      <c r="H36" s="9" t="s">
        <v>8</v>
      </c>
      <c r="I36" s="9" t="s">
        <v>353</v>
      </c>
      <c r="J36" s="9" t="s">
        <v>320</v>
      </c>
      <c r="K36" s="9" t="s">
        <v>248</v>
      </c>
      <c r="L36" s="12">
        <v>0</v>
      </c>
      <c r="M36" s="11">
        <v>9</v>
      </c>
      <c r="N36" s="11">
        <v>4.0999999999999996</v>
      </c>
      <c r="O36" s="23">
        <v>7</v>
      </c>
      <c r="P36" s="17">
        <v>0.17073170731707321</v>
      </c>
      <c r="Q36" s="11">
        <v>122724</v>
      </c>
      <c r="R36" s="10">
        <v>316.5</v>
      </c>
      <c r="S36" s="10">
        <v>316.5</v>
      </c>
      <c r="T36" s="10">
        <v>38842146</v>
      </c>
      <c r="U36" s="17">
        <v>0</v>
      </c>
    </row>
    <row r="37" spans="1:21" ht="15" customHeight="1" x14ac:dyDescent="0.3">
      <c r="A37" s="9" t="s">
        <v>293</v>
      </c>
      <c r="B37" s="9" t="s">
        <v>80</v>
      </c>
      <c r="C37" s="9" t="s">
        <v>441</v>
      </c>
      <c r="D37" s="26">
        <v>100</v>
      </c>
      <c r="E37" s="30" t="s">
        <v>81</v>
      </c>
      <c r="F37" s="9" t="s">
        <v>82</v>
      </c>
      <c r="G37" s="9" t="s">
        <v>354</v>
      </c>
      <c r="H37" s="9" t="s">
        <v>49</v>
      </c>
      <c r="I37" s="9" t="s">
        <v>355</v>
      </c>
      <c r="J37" s="9" t="s">
        <v>327</v>
      </c>
      <c r="K37" s="9" t="s">
        <v>83</v>
      </c>
      <c r="L37" s="12">
        <v>28461000</v>
      </c>
      <c r="M37" s="11">
        <v>3.2</v>
      </c>
      <c r="N37" s="11">
        <v>1.92</v>
      </c>
      <c r="O37" s="23">
        <v>19</v>
      </c>
      <c r="P37" s="17">
        <v>0.98958333333333348</v>
      </c>
      <c r="Q37" s="11">
        <v>333108</v>
      </c>
      <c r="R37" s="10">
        <v>411</v>
      </c>
      <c r="S37" s="10">
        <v>401.93</v>
      </c>
      <c r="T37" s="10">
        <v>133886098.44</v>
      </c>
      <c r="U37" s="17">
        <v>2.2068126520681283E-2</v>
      </c>
    </row>
    <row r="38" spans="1:21" ht="15" customHeight="1" x14ac:dyDescent="0.3">
      <c r="A38" s="9" t="s">
        <v>294</v>
      </c>
      <c r="B38" s="9" t="s">
        <v>68</v>
      </c>
      <c r="C38" s="9" t="s">
        <v>442</v>
      </c>
      <c r="D38" s="26">
        <v>100</v>
      </c>
      <c r="E38" s="30" t="s">
        <v>69</v>
      </c>
      <c r="F38" s="9" t="s">
        <v>70</v>
      </c>
      <c r="G38" s="9" t="s">
        <v>318</v>
      </c>
      <c r="H38" s="9" t="s">
        <v>8</v>
      </c>
      <c r="I38" s="9" t="s">
        <v>356</v>
      </c>
      <c r="J38" s="9" t="s">
        <v>320</v>
      </c>
      <c r="K38" s="9" t="s">
        <v>71</v>
      </c>
      <c r="L38" s="12">
        <v>57898010</v>
      </c>
      <c r="M38" s="11">
        <v>7.2960000000000003</v>
      </c>
      <c r="N38" s="11">
        <v>4.6500000000000004</v>
      </c>
      <c r="O38" s="23">
        <v>40</v>
      </c>
      <c r="P38" s="17">
        <v>0.86021505376344076</v>
      </c>
      <c r="Q38" s="11">
        <v>701280</v>
      </c>
      <c r="R38" s="10">
        <v>411</v>
      </c>
      <c r="S38" s="10">
        <v>401.98</v>
      </c>
      <c r="T38" s="10">
        <v>281900534.39999998</v>
      </c>
      <c r="U38" s="17">
        <v>2.1946472019464803E-2</v>
      </c>
    </row>
    <row r="39" spans="1:21" ht="15" customHeight="1" x14ac:dyDescent="0.3">
      <c r="A39" s="9" t="s">
        <v>267</v>
      </c>
      <c r="B39" s="9" t="s">
        <v>144</v>
      </c>
      <c r="C39" s="9" t="s">
        <v>428</v>
      </c>
      <c r="D39" s="26">
        <v>100</v>
      </c>
      <c r="E39" s="30" t="s">
        <v>145</v>
      </c>
      <c r="F39" s="9" t="s">
        <v>146</v>
      </c>
      <c r="G39" s="9" t="s">
        <v>321</v>
      </c>
      <c r="H39" s="9" t="s">
        <v>8</v>
      </c>
      <c r="I39" s="9" t="s">
        <v>109</v>
      </c>
      <c r="J39" s="9" t="s">
        <v>320</v>
      </c>
      <c r="K39" s="9" t="s">
        <v>147</v>
      </c>
      <c r="L39" s="12">
        <v>40644410</v>
      </c>
      <c r="M39" s="11">
        <v>9.4</v>
      </c>
      <c r="N39" s="11">
        <v>4.8</v>
      </c>
      <c r="O39" s="23">
        <v>48</v>
      </c>
      <c r="P39" s="17">
        <v>1.0000000000000002</v>
      </c>
      <c r="Q39" s="11">
        <v>841536</v>
      </c>
      <c r="R39" s="10">
        <v>411</v>
      </c>
      <c r="S39" s="10">
        <v>398</v>
      </c>
      <c r="T39" s="10">
        <v>334931328</v>
      </c>
      <c r="U39" s="17">
        <v>3.1630170316301706E-2</v>
      </c>
    </row>
    <row r="40" spans="1:21" ht="15" customHeight="1" x14ac:dyDescent="0.3">
      <c r="A40" s="9" t="s">
        <v>295</v>
      </c>
      <c r="B40" s="9" t="s">
        <v>31</v>
      </c>
      <c r="C40" s="9" t="s">
        <v>450</v>
      </c>
      <c r="D40" s="26">
        <v>100</v>
      </c>
      <c r="E40" s="30" t="s">
        <v>32</v>
      </c>
      <c r="F40" s="9" t="s">
        <v>33</v>
      </c>
      <c r="G40" s="9" t="s">
        <v>331</v>
      </c>
      <c r="H40" s="9" t="s">
        <v>8</v>
      </c>
      <c r="I40" s="9" t="s">
        <v>357</v>
      </c>
      <c r="J40" s="9" t="s">
        <v>327</v>
      </c>
      <c r="K40" s="9" t="s">
        <v>34</v>
      </c>
      <c r="L40" s="12">
        <v>68407440</v>
      </c>
      <c r="M40" s="11">
        <v>7.1</v>
      </c>
      <c r="N40" s="11">
        <v>3.17</v>
      </c>
      <c r="O40" s="23">
        <v>31</v>
      </c>
      <c r="P40" s="17">
        <v>0.97791798107255523</v>
      </c>
      <c r="Q40" s="11">
        <v>543492</v>
      </c>
      <c r="R40" s="10">
        <v>411</v>
      </c>
      <c r="S40" s="10">
        <v>401.86</v>
      </c>
      <c r="T40" s="10">
        <v>218407695.12</v>
      </c>
      <c r="U40" s="17">
        <v>2.2238442822384408E-2</v>
      </c>
    </row>
    <row r="41" spans="1:21" ht="15" customHeight="1" x14ac:dyDescent="0.3">
      <c r="A41" s="9" t="s">
        <v>268</v>
      </c>
      <c r="B41" s="9" t="s">
        <v>136</v>
      </c>
      <c r="C41" s="9" t="s">
        <v>467</v>
      </c>
      <c r="D41" s="26">
        <v>100</v>
      </c>
      <c r="E41" s="30" t="s">
        <v>137</v>
      </c>
      <c r="F41" s="9" t="s">
        <v>138</v>
      </c>
      <c r="G41" s="9" t="s">
        <v>321</v>
      </c>
      <c r="H41" s="9" t="s">
        <v>8</v>
      </c>
      <c r="I41" s="9" t="s">
        <v>358</v>
      </c>
      <c r="J41" s="9" t="s">
        <v>320</v>
      </c>
      <c r="K41" s="9" t="s">
        <v>139</v>
      </c>
      <c r="L41" s="12">
        <v>25762400</v>
      </c>
      <c r="M41" s="11">
        <v>5.6</v>
      </c>
      <c r="N41" s="11">
        <v>2.54</v>
      </c>
      <c r="O41" s="23">
        <v>25</v>
      </c>
      <c r="P41" s="17">
        <v>0.98425196850393704</v>
      </c>
      <c r="Q41" s="11">
        <v>438300</v>
      </c>
      <c r="R41" s="10">
        <v>411</v>
      </c>
      <c r="S41" s="10">
        <v>398.47</v>
      </c>
      <c r="T41" s="10">
        <v>174649401</v>
      </c>
      <c r="U41" s="17">
        <v>3.048661800486618E-2</v>
      </c>
    </row>
    <row r="42" spans="1:21" ht="15" customHeight="1" x14ac:dyDescent="0.3">
      <c r="A42" s="9" t="s">
        <v>296</v>
      </c>
      <c r="B42" s="9" t="s">
        <v>505</v>
      </c>
      <c r="C42" s="19" t="s">
        <v>456</v>
      </c>
      <c r="D42" s="26">
        <v>100</v>
      </c>
      <c r="E42" s="30" t="s">
        <v>55</v>
      </c>
      <c r="F42" s="9" t="s">
        <v>56</v>
      </c>
      <c r="G42" s="9" t="s">
        <v>338</v>
      </c>
      <c r="H42" s="9" t="s">
        <v>8</v>
      </c>
      <c r="I42" s="9" t="s">
        <v>359</v>
      </c>
      <c r="J42" s="9" t="s">
        <v>320</v>
      </c>
      <c r="K42" s="9" t="s">
        <v>57</v>
      </c>
      <c r="L42" s="12">
        <v>81512950</v>
      </c>
      <c r="M42" s="11">
        <v>9</v>
      </c>
      <c r="N42" s="11">
        <v>4.57</v>
      </c>
      <c r="O42" s="23">
        <v>45</v>
      </c>
      <c r="P42" s="17">
        <v>0.98468271334792112</v>
      </c>
      <c r="Q42" s="11">
        <v>788940</v>
      </c>
      <c r="R42" s="10">
        <v>411</v>
      </c>
      <c r="S42" s="10">
        <v>401</v>
      </c>
      <c r="T42" s="10">
        <v>316364940</v>
      </c>
      <c r="U42" s="17">
        <v>2.4330900243309004E-2</v>
      </c>
    </row>
    <row r="43" spans="1:21" ht="15" customHeight="1" x14ac:dyDescent="0.3">
      <c r="A43" s="9" t="s">
        <v>269</v>
      </c>
      <c r="B43" s="9" t="s">
        <v>191</v>
      </c>
      <c r="C43" s="9" t="s">
        <v>438</v>
      </c>
      <c r="D43" s="26">
        <v>100</v>
      </c>
      <c r="E43" s="30" t="s">
        <v>192</v>
      </c>
      <c r="F43" s="9" t="s">
        <v>193</v>
      </c>
      <c r="G43" s="9" t="s">
        <v>331</v>
      </c>
      <c r="H43" s="9" t="s">
        <v>8</v>
      </c>
      <c r="I43" s="9" t="s">
        <v>360</v>
      </c>
      <c r="J43" s="9" t="s">
        <v>327</v>
      </c>
      <c r="K43" s="9" t="s">
        <v>194</v>
      </c>
      <c r="L43" s="12">
        <v>33117290</v>
      </c>
      <c r="M43" s="11">
        <v>3.927</v>
      </c>
      <c r="N43" s="11">
        <v>2.2200000000000002</v>
      </c>
      <c r="O43" s="23">
        <v>22</v>
      </c>
      <c r="P43" s="17">
        <v>0.99099099099099097</v>
      </c>
      <c r="Q43" s="11">
        <v>385704</v>
      </c>
      <c r="R43" s="10">
        <v>411</v>
      </c>
      <c r="S43" s="10">
        <v>389</v>
      </c>
      <c r="T43" s="10">
        <v>150038856</v>
      </c>
      <c r="U43" s="17">
        <v>5.3527980535279802E-2</v>
      </c>
    </row>
    <row r="44" spans="1:21" ht="15" customHeight="1" x14ac:dyDescent="0.3">
      <c r="A44" s="9" t="s">
        <v>270</v>
      </c>
      <c r="B44" s="9" t="s">
        <v>198</v>
      </c>
      <c r="C44" s="9" t="s">
        <v>463</v>
      </c>
      <c r="D44" s="26">
        <v>100</v>
      </c>
      <c r="E44" s="30" t="s">
        <v>199</v>
      </c>
      <c r="F44" s="9" t="s">
        <v>200</v>
      </c>
      <c r="G44" s="9" t="s">
        <v>321</v>
      </c>
      <c r="H44" s="9" t="s">
        <v>8</v>
      </c>
      <c r="I44" s="9" t="s">
        <v>324</v>
      </c>
      <c r="J44" s="9" t="s">
        <v>320</v>
      </c>
      <c r="K44" s="9" t="s">
        <v>201</v>
      </c>
      <c r="L44" s="12">
        <v>172562000</v>
      </c>
      <c r="M44" s="11">
        <v>24</v>
      </c>
      <c r="N44" s="11">
        <v>12.65</v>
      </c>
      <c r="O44" s="23">
        <v>125</v>
      </c>
      <c r="P44" s="17">
        <v>0.98814229249011853</v>
      </c>
      <c r="Q44" s="11">
        <v>2191500</v>
      </c>
      <c r="R44" s="10">
        <v>411</v>
      </c>
      <c r="S44" s="10">
        <v>385</v>
      </c>
      <c r="T44" s="10">
        <v>843727500</v>
      </c>
      <c r="U44" s="17">
        <v>6.3260340632603412E-2</v>
      </c>
    </row>
    <row r="45" spans="1:21" ht="15" customHeight="1" x14ac:dyDescent="0.3">
      <c r="A45" s="9" t="s">
        <v>297</v>
      </c>
      <c r="B45" s="9" t="s">
        <v>15</v>
      </c>
      <c r="C45" s="9" t="s">
        <v>468</v>
      </c>
      <c r="D45" s="26">
        <v>100</v>
      </c>
      <c r="E45" s="30" t="s">
        <v>16</v>
      </c>
      <c r="F45" s="9" t="s">
        <v>17</v>
      </c>
      <c r="G45" s="9" t="s">
        <v>331</v>
      </c>
      <c r="H45" s="9" t="s">
        <v>8</v>
      </c>
      <c r="I45" s="9" t="s">
        <v>361</v>
      </c>
      <c r="J45" s="9" t="s">
        <v>327</v>
      </c>
      <c r="K45" s="9" t="s">
        <v>18</v>
      </c>
      <c r="L45" s="12">
        <v>208470280</v>
      </c>
      <c r="M45" s="11">
        <v>19</v>
      </c>
      <c r="N45" s="11">
        <v>14.44</v>
      </c>
      <c r="O45" s="23">
        <v>144</v>
      </c>
      <c r="P45" s="17">
        <v>0.99722991689750695</v>
      </c>
      <c r="Q45" s="11">
        <v>2524608</v>
      </c>
      <c r="R45" s="10">
        <v>411</v>
      </c>
      <c r="S45" s="10">
        <v>403.5</v>
      </c>
      <c r="T45" s="10">
        <v>1018679328</v>
      </c>
      <c r="U45" s="17">
        <v>1.824817518248175E-2</v>
      </c>
    </row>
    <row r="46" spans="1:21" ht="15" customHeight="1" x14ac:dyDescent="0.3">
      <c r="A46" s="9" t="s">
        <v>8</v>
      </c>
      <c r="B46" s="9" t="s">
        <v>505</v>
      </c>
      <c r="C46" s="9" t="s">
        <v>456</v>
      </c>
      <c r="D46" s="26">
        <v>100</v>
      </c>
      <c r="E46" s="30" t="s">
        <v>66</v>
      </c>
      <c r="F46" s="9" t="s">
        <v>67</v>
      </c>
      <c r="G46" s="9" t="s">
        <v>338</v>
      </c>
      <c r="H46" s="9" t="s">
        <v>8</v>
      </c>
      <c r="I46" s="9" t="s">
        <v>362</v>
      </c>
      <c r="J46" s="9" t="s">
        <v>320</v>
      </c>
      <c r="K46" s="9" t="s">
        <v>57</v>
      </c>
      <c r="L46" s="12">
        <v>55105450</v>
      </c>
      <c r="M46" s="11">
        <v>7.3</v>
      </c>
      <c r="N46" s="11">
        <v>3.76</v>
      </c>
      <c r="O46" s="23">
        <v>37</v>
      </c>
      <c r="P46" s="17">
        <v>0.98404255319148948</v>
      </c>
      <c r="Q46" s="11">
        <v>648684</v>
      </c>
      <c r="R46" s="10">
        <v>411</v>
      </c>
      <c r="S46" s="10">
        <v>401</v>
      </c>
      <c r="T46" s="10">
        <v>260122284</v>
      </c>
      <c r="U46" s="17">
        <v>2.4330900243309004E-2</v>
      </c>
    </row>
    <row r="47" spans="1:21" ht="15" customHeight="1" x14ac:dyDescent="0.3">
      <c r="A47" s="9" t="s">
        <v>298</v>
      </c>
      <c r="B47" s="9" t="s">
        <v>5</v>
      </c>
      <c r="C47" s="9" t="s">
        <v>453</v>
      </c>
      <c r="D47" s="26">
        <v>100</v>
      </c>
      <c r="E47" s="30" t="s">
        <v>6</v>
      </c>
      <c r="F47" s="9" t="s">
        <v>7</v>
      </c>
      <c r="G47" s="9" t="s">
        <v>363</v>
      </c>
      <c r="H47" s="9" t="s">
        <v>8</v>
      </c>
      <c r="I47" s="9" t="s">
        <v>364</v>
      </c>
      <c r="J47" s="9" t="s">
        <v>327</v>
      </c>
      <c r="K47" s="9" t="s">
        <v>10</v>
      </c>
      <c r="L47" s="12">
        <v>191303000</v>
      </c>
      <c r="M47" s="11">
        <v>30</v>
      </c>
      <c r="N47" s="11">
        <v>17.47</v>
      </c>
      <c r="O47" s="23">
        <v>165</v>
      </c>
      <c r="P47" s="17">
        <v>0.94447624499141392</v>
      </c>
      <c r="Q47" s="11">
        <v>2892780</v>
      </c>
      <c r="R47" s="10">
        <v>411</v>
      </c>
      <c r="S47" s="10">
        <v>402</v>
      </c>
      <c r="T47" s="10">
        <v>1162897560</v>
      </c>
      <c r="U47" s="17">
        <v>2.1897810218978103E-2</v>
      </c>
    </row>
    <row r="48" spans="1:21" ht="15" customHeight="1" x14ac:dyDescent="0.3">
      <c r="A48" s="9" t="s">
        <v>299</v>
      </c>
      <c r="B48" s="9" t="s">
        <v>104</v>
      </c>
      <c r="C48" s="9" t="s">
        <v>423</v>
      </c>
      <c r="D48" s="26">
        <v>100</v>
      </c>
      <c r="E48" s="30" t="s">
        <v>105</v>
      </c>
      <c r="F48" s="9" t="s">
        <v>106</v>
      </c>
      <c r="G48" s="9" t="s">
        <v>321</v>
      </c>
      <c r="H48" s="9" t="s">
        <v>8</v>
      </c>
      <c r="I48" s="9" t="s">
        <v>365</v>
      </c>
      <c r="J48" s="9" t="s">
        <v>320</v>
      </c>
      <c r="K48" s="9" t="s">
        <v>107</v>
      </c>
      <c r="L48" s="12">
        <v>96293800</v>
      </c>
      <c r="M48" s="11">
        <v>24.463000000000001</v>
      </c>
      <c r="N48" s="11">
        <v>13.56</v>
      </c>
      <c r="O48" s="23">
        <v>135</v>
      </c>
      <c r="P48" s="17">
        <v>0.99557522123893805</v>
      </c>
      <c r="Q48" s="11">
        <v>2366820</v>
      </c>
      <c r="R48" s="10">
        <v>411</v>
      </c>
      <c r="S48" s="10">
        <v>402.53</v>
      </c>
      <c r="T48" s="10">
        <v>952716054.60000002</v>
      </c>
      <c r="U48" s="17">
        <v>2.06082725060827E-2</v>
      </c>
    </row>
    <row r="49" spans="1:21" ht="15" customHeight="1" x14ac:dyDescent="0.3">
      <c r="A49" s="9" t="s">
        <v>271</v>
      </c>
      <c r="B49" s="9" t="s">
        <v>120</v>
      </c>
      <c r="C49" s="9" t="s">
        <v>447</v>
      </c>
      <c r="D49" s="26">
        <v>100</v>
      </c>
      <c r="E49" s="30" t="s">
        <v>121</v>
      </c>
      <c r="F49" s="9" t="s">
        <v>122</v>
      </c>
      <c r="G49" s="9" t="s">
        <v>321</v>
      </c>
      <c r="H49" s="9" t="s">
        <v>8</v>
      </c>
      <c r="I49" s="9" t="s">
        <v>348</v>
      </c>
      <c r="J49" s="9" t="s">
        <v>320</v>
      </c>
      <c r="K49" s="9" t="s">
        <v>116</v>
      </c>
      <c r="L49" s="12">
        <v>88554740</v>
      </c>
      <c r="M49" s="11">
        <v>10.17</v>
      </c>
      <c r="N49" s="11">
        <v>5.54</v>
      </c>
      <c r="O49" s="23">
        <v>50</v>
      </c>
      <c r="P49" s="17">
        <v>0.90252707581227432</v>
      </c>
      <c r="Q49" s="11">
        <v>876600</v>
      </c>
      <c r="R49" s="10">
        <v>411</v>
      </c>
      <c r="S49" s="10">
        <v>400</v>
      </c>
      <c r="T49" s="10">
        <v>350640000</v>
      </c>
      <c r="U49" s="17">
        <v>2.6763990267639901E-2</v>
      </c>
    </row>
    <row r="50" spans="1:21" ht="15" customHeight="1" x14ac:dyDescent="0.3">
      <c r="A50" s="9" t="s">
        <v>300</v>
      </c>
      <c r="B50" s="9" t="s">
        <v>162</v>
      </c>
      <c r="C50" s="9" t="s">
        <v>425</v>
      </c>
      <c r="D50" s="26">
        <v>100</v>
      </c>
      <c r="E50" s="30" t="s">
        <v>163</v>
      </c>
      <c r="F50" s="9" t="s">
        <v>164</v>
      </c>
      <c r="G50" s="9" t="s">
        <v>321</v>
      </c>
      <c r="H50" s="9" t="s">
        <v>8</v>
      </c>
      <c r="I50" s="9" t="s">
        <v>366</v>
      </c>
      <c r="J50" s="9" t="s">
        <v>320</v>
      </c>
      <c r="K50" s="9" t="s">
        <v>165</v>
      </c>
      <c r="L50" s="12">
        <v>55809020</v>
      </c>
      <c r="M50" s="11">
        <v>4.6130000000000004</v>
      </c>
      <c r="N50" s="11">
        <v>2.5499999999999998</v>
      </c>
      <c r="O50" s="23">
        <v>20</v>
      </c>
      <c r="P50" s="17">
        <v>0.78431372549019618</v>
      </c>
      <c r="Q50" s="11">
        <v>350640</v>
      </c>
      <c r="R50" s="10">
        <v>411</v>
      </c>
      <c r="S50" s="10">
        <v>390</v>
      </c>
      <c r="T50" s="10">
        <v>136749600</v>
      </c>
      <c r="U50" s="17">
        <v>5.1094890510948905E-2</v>
      </c>
    </row>
    <row r="51" spans="1:21" ht="15" customHeight="1" x14ac:dyDescent="0.3">
      <c r="A51" s="9" t="s">
        <v>301</v>
      </c>
      <c r="B51" s="9" t="s">
        <v>42</v>
      </c>
      <c r="C51" s="9" t="s">
        <v>475</v>
      </c>
      <c r="D51" s="26">
        <v>100</v>
      </c>
      <c r="E51" s="30" t="s">
        <v>43</v>
      </c>
      <c r="F51" s="9" t="s">
        <v>44</v>
      </c>
      <c r="G51" s="9" t="s">
        <v>321</v>
      </c>
      <c r="H51" s="9" t="s">
        <v>8</v>
      </c>
      <c r="I51" s="9" t="s">
        <v>367</v>
      </c>
      <c r="J51" s="9" t="s">
        <v>320</v>
      </c>
      <c r="K51" s="9" t="s">
        <v>45</v>
      </c>
      <c r="L51" s="12">
        <v>32548390</v>
      </c>
      <c r="M51" s="11">
        <v>5.28</v>
      </c>
      <c r="N51" s="11">
        <v>2.88</v>
      </c>
      <c r="O51" s="23">
        <v>28</v>
      </c>
      <c r="P51" s="17">
        <v>0.97222222222222232</v>
      </c>
      <c r="Q51" s="11">
        <v>490896</v>
      </c>
      <c r="R51" s="10">
        <v>411</v>
      </c>
      <c r="S51" s="10">
        <v>402.85</v>
      </c>
      <c r="T51" s="10">
        <v>197757453.59999999</v>
      </c>
      <c r="U51" s="17">
        <v>1.9829683698296866E-2</v>
      </c>
    </row>
    <row r="52" spans="1:21" ht="15" customHeight="1" x14ac:dyDescent="0.3">
      <c r="A52" s="9" t="s">
        <v>272</v>
      </c>
      <c r="B52" s="9" t="s">
        <v>225</v>
      </c>
      <c r="C52" s="9" t="s">
        <v>469</v>
      </c>
      <c r="D52" s="26">
        <v>100</v>
      </c>
      <c r="E52" s="30" t="s">
        <v>226</v>
      </c>
      <c r="F52" s="9" t="s">
        <v>227</v>
      </c>
      <c r="G52" s="9" t="s">
        <v>321</v>
      </c>
      <c r="H52" s="9" t="s">
        <v>8</v>
      </c>
      <c r="I52" s="9" t="s">
        <v>353</v>
      </c>
      <c r="J52" s="9" t="s">
        <v>320</v>
      </c>
      <c r="K52" s="9" t="s">
        <v>228</v>
      </c>
      <c r="L52" s="12">
        <v>0</v>
      </c>
      <c r="M52" s="11">
        <v>24</v>
      </c>
      <c r="N52" s="11">
        <v>13.02</v>
      </c>
      <c r="O52" s="23">
        <v>55</v>
      </c>
      <c r="P52" s="17">
        <v>0.42242703533026116</v>
      </c>
      <c r="Q52" s="11">
        <v>964260</v>
      </c>
      <c r="R52" s="10">
        <v>316.5</v>
      </c>
      <c r="S52" s="10">
        <v>316.5</v>
      </c>
      <c r="T52" s="10">
        <v>305188290</v>
      </c>
      <c r="U52" s="17">
        <v>0</v>
      </c>
    </row>
    <row r="53" spans="1:21" ht="15" customHeight="1" x14ac:dyDescent="0.3">
      <c r="A53" s="9" t="s">
        <v>302</v>
      </c>
      <c r="B53" s="9" t="s">
        <v>51</v>
      </c>
      <c r="C53" s="9" t="s">
        <v>430</v>
      </c>
      <c r="D53" s="26">
        <v>100</v>
      </c>
      <c r="E53" s="30" t="s">
        <v>52</v>
      </c>
      <c r="F53" s="9" t="s">
        <v>53</v>
      </c>
      <c r="G53" s="9" t="s">
        <v>318</v>
      </c>
      <c r="H53" s="9" t="s">
        <v>8</v>
      </c>
      <c r="I53" s="9" t="s">
        <v>368</v>
      </c>
      <c r="J53" s="9" t="s">
        <v>320</v>
      </c>
      <c r="K53" s="9" t="s">
        <v>54</v>
      </c>
      <c r="L53" s="12">
        <v>125998000</v>
      </c>
      <c r="M53" s="11">
        <v>9.9990000000000006</v>
      </c>
      <c r="N53" s="11">
        <v>5.47</v>
      </c>
      <c r="O53" s="23">
        <v>54</v>
      </c>
      <c r="P53" s="17">
        <v>0.98720292504570395</v>
      </c>
      <c r="Q53" s="11">
        <v>946728</v>
      </c>
      <c r="R53" s="10">
        <v>411</v>
      </c>
      <c r="S53" s="10">
        <v>401.86</v>
      </c>
      <c r="T53" s="10">
        <v>380452114.07999998</v>
      </c>
      <c r="U53" s="17">
        <v>2.223844282238447E-2</v>
      </c>
    </row>
    <row r="54" spans="1:21" ht="15" customHeight="1" x14ac:dyDescent="0.3">
      <c r="A54" s="9" t="s">
        <v>303</v>
      </c>
      <c r="B54" s="9" t="s">
        <v>72</v>
      </c>
      <c r="C54" s="9" t="s">
        <v>431</v>
      </c>
      <c r="D54" s="26">
        <v>100</v>
      </c>
      <c r="E54" s="30" t="s">
        <v>73</v>
      </c>
      <c r="F54" s="9" t="s">
        <v>74</v>
      </c>
      <c r="G54" s="9" t="s">
        <v>318</v>
      </c>
      <c r="H54" s="9" t="s">
        <v>8</v>
      </c>
      <c r="I54" s="9" t="s">
        <v>369</v>
      </c>
      <c r="J54" s="9" t="s">
        <v>320</v>
      </c>
      <c r="K54" s="9" t="s">
        <v>75</v>
      </c>
      <c r="L54" s="12">
        <v>67848870</v>
      </c>
      <c r="M54" s="11">
        <v>6.3</v>
      </c>
      <c r="N54" s="11">
        <v>3.66</v>
      </c>
      <c r="O54" s="23">
        <v>36</v>
      </c>
      <c r="P54" s="17">
        <v>0.98360655737704916</v>
      </c>
      <c r="Q54" s="11">
        <v>631152</v>
      </c>
      <c r="R54" s="10">
        <v>411</v>
      </c>
      <c r="S54" s="10">
        <v>401.86</v>
      </c>
      <c r="T54" s="10">
        <v>253634742.72</v>
      </c>
      <c r="U54" s="17">
        <v>2.2238442822384432E-2</v>
      </c>
    </row>
    <row r="55" spans="1:21" ht="15" customHeight="1" x14ac:dyDescent="0.3">
      <c r="A55" s="9" t="s">
        <v>273</v>
      </c>
      <c r="B55" s="9" t="s">
        <v>177</v>
      </c>
      <c r="C55" s="9" t="s">
        <v>452</v>
      </c>
      <c r="D55" s="26">
        <v>100</v>
      </c>
      <c r="E55" s="30" t="s">
        <v>178</v>
      </c>
      <c r="F55" s="9" t="s">
        <v>179</v>
      </c>
      <c r="G55" s="9" t="s">
        <v>338</v>
      </c>
      <c r="H55" s="9" t="s">
        <v>8</v>
      </c>
      <c r="I55" s="9" t="s">
        <v>370</v>
      </c>
      <c r="J55" s="9" t="s">
        <v>320</v>
      </c>
      <c r="K55" s="9" t="s">
        <v>180</v>
      </c>
      <c r="L55" s="12">
        <v>81591230</v>
      </c>
      <c r="M55" s="11">
        <v>6.4</v>
      </c>
      <c r="N55" s="11">
        <v>3.22</v>
      </c>
      <c r="O55" s="23">
        <v>28</v>
      </c>
      <c r="P55" s="17">
        <v>0.86956521739130432</v>
      </c>
      <c r="Q55" s="11">
        <v>490896</v>
      </c>
      <c r="R55" s="10">
        <v>411</v>
      </c>
      <c r="S55" s="10">
        <v>390</v>
      </c>
      <c r="T55" s="10">
        <v>191449440</v>
      </c>
      <c r="U55" s="17">
        <v>5.1094890510948905E-2</v>
      </c>
    </row>
    <row r="56" spans="1:21" ht="15" customHeight="1" x14ac:dyDescent="0.3">
      <c r="A56" s="9" t="s">
        <v>160</v>
      </c>
      <c r="B56" s="9" t="s">
        <v>159</v>
      </c>
      <c r="C56" s="9" t="s">
        <v>455</v>
      </c>
      <c r="D56" s="26">
        <v>100</v>
      </c>
      <c r="E56" s="30" t="s">
        <v>160</v>
      </c>
      <c r="F56" s="9" t="s">
        <v>161</v>
      </c>
      <c r="G56" s="9" t="s">
        <v>321</v>
      </c>
      <c r="H56" s="9" t="s">
        <v>8</v>
      </c>
      <c r="I56" s="9" t="s">
        <v>322</v>
      </c>
      <c r="J56" s="9" t="s">
        <v>320</v>
      </c>
      <c r="K56" s="9" t="s">
        <v>127</v>
      </c>
      <c r="L56" s="12">
        <v>81345870</v>
      </c>
      <c r="M56" s="11">
        <v>15.968</v>
      </c>
      <c r="N56" s="11">
        <v>8.1199999999999992</v>
      </c>
      <c r="O56" s="23">
        <v>80</v>
      </c>
      <c r="P56" s="17">
        <v>0.98522167487684742</v>
      </c>
      <c r="Q56" s="11">
        <v>1402560</v>
      </c>
      <c r="R56" s="10">
        <v>411</v>
      </c>
      <c r="S56" s="10">
        <v>395</v>
      </c>
      <c r="T56" s="10">
        <v>554011200</v>
      </c>
      <c r="U56" s="17">
        <v>3.8929440389294405E-2</v>
      </c>
    </row>
    <row r="57" spans="1:21" ht="15" customHeight="1" x14ac:dyDescent="0.3">
      <c r="A57" s="9" t="s">
        <v>274</v>
      </c>
      <c r="B57" s="9" t="s">
        <v>206</v>
      </c>
      <c r="C57" s="9" t="s">
        <v>474</v>
      </c>
      <c r="D57" s="26">
        <v>100</v>
      </c>
      <c r="E57" s="30" t="s">
        <v>207</v>
      </c>
      <c r="F57" s="9" t="s">
        <v>208</v>
      </c>
      <c r="G57" s="9" t="s">
        <v>321</v>
      </c>
      <c r="H57" s="9" t="s">
        <v>8</v>
      </c>
      <c r="I57" s="9" t="s">
        <v>371</v>
      </c>
      <c r="J57" s="9" t="s">
        <v>320</v>
      </c>
      <c r="K57" s="9" t="s">
        <v>209</v>
      </c>
      <c r="L57" s="12">
        <v>66224620</v>
      </c>
      <c r="M57" s="11">
        <v>5.7</v>
      </c>
      <c r="N57" s="11">
        <v>2.78</v>
      </c>
      <c r="O57" s="23">
        <v>20</v>
      </c>
      <c r="P57" s="17">
        <v>0.71942446043165476</v>
      </c>
      <c r="Q57" s="11">
        <v>350640</v>
      </c>
      <c r="R57" s="10">
        <v>411</v>
      </c>
      <c r="S57" s="10">
        <v>374</v>
      </c>
      <c r="T57" s="10">
        <v>131139360</v>
      </c>
      <c r="U57" s="17">
        <v>9.002433090024331E-2</v>
      </c>
    </row>
    <row r="58" spans="1:21" ht="45" customHeight="1" x14ac:dyDescent="0.3">
      <c r="A58" s="9" t="s">
        <v>304</v>
      </c>
      <c r="B58" s="18" t="s">
        <v>526</v>
      </c>
      <c r="C58" s="18" t="s">
        <v>527</v>
      </c>
      <c r="D58" s="27" t="s">
        <v>528</v>
      </c>
      <c r="E58" s="30" t="s">
        <v>84</v>
      </c>
      <c r="F58" s="9" t="s">
        <v>85</v>
      </c>
      <c r="G58" s="9" t="s">
        <v>325</v>
      </c>
      <c r="H58" s="9" t="s">
        <v>49</v>
      </c>
      <c r="I58" s="9" t="s">
        <v>372</v>
      </c>
      <c r="J58" s="9" t="s">
        <v>327</v>
      </c>
      <c r="K58" s="9" t="s">
        <v>86</v>
      </c>
      <c r="L58" s="12">
        <v>15037190</v>
      </c>
      <c r="M58" s="11">
        <v>2.5</v>
      </c>
      <c r="N58" s="11">
        <v>1.42</v>
      </c>
      <c r="O58" s="23">
        <v>14</v>
      </c>
      <c r="P58" s="17">
        <v>0.98591549295774661</v>
      </c>
      <c r="Q58" s="11">
        <v>245448</v>
      </c>
      <c r="R58" s="10">
        <v>411</v>
      </c>
      <c r="S58" s="10">
        <v>401.86</v>
      </c>
      <c r="T58" s="10">
        <v>98635733.280000001</v>
      </c>
      <c r="U58" s="17">
        <v>2.2238442822384418E-2</v>
      </c>
    </row>
    <row r="59" spans="1:21" ht="60" customHeight="1" x14ac:dyDescent="0.3">
      <c r="A59" s="9" t="s">
        <v>305</v>
      </c>
      <c r="B59" s="18" t="s">
        <v>529</v>
      </c>
      <c r="C59" s="18" t="s">
        <v>530</v>
      </c>
      <c r="D59" s="27" t="s">
        <v>531</v>
      </c>
      <c r="E59" s="30" t="s">
        <v>87</v>
      </c>
      <c r="F59" s="9" t="s">
        <v>88</v>
      </c>
      <c r="G59" s="9" t="s">
        <v>373</v>
      </c>
      <c r="H59" s="9" t="s">
        <v>49</v>
      </c>
      <c r="I59" s="9" t="s">
        <v>374</v>
      </c>
      <c r="J59" s="9" t="s">
        <v>327</v>
      </c>
      <c r="K59" s="9" t="s">
        <v>89</v>
      </c>
      <c r="L59" s="12">
        <v>15121880</v>
      </c>
      <c r="M59" s="11">
        <v>2.4980000000000002</v>
      </c>
      <c r="N59" s="11">
        <v>1.6</v>
      </c>
      <c r="O59" s="23">
        <v>16</v>
      </c>
      <c r="P59" s="17">
        <v>1</v>
      </c>
      <c r="Q59" s="11">
        <v>280512</v>
      </c>
      <c r="R59" s="10">
        <v>411</v>
      </c>
      <c r="S59" s="10">
        <v>401.86</v>
      </c>
      <c r="T59" s="10">
        <v>112726552.31999999</v>
      </c>
      <c r="U59" s="17">
        <v>2.2238442822384491E-2</v>
      </c>
    </row>
    <row r="60" spans="1:21" ht="15" customHeight="1" x14ac:dyDescent="0.3">
      <c r="A60" s="9" t="s">
        <v>275</v>
      </c>
      <c r="B60" s="9" t="s">
        <v>128</v>
      </c>
      <c r="C60" s="9" t="s">
        <v>464</v>
      </c>
      <c r="D60" s="26">
        <v>100</v>
      </c>
      <c r="E60" s="30" t="s">
        <v>129</v>
      </c>
      <c r="F60" s="9" t="s">
        <v>130</v>
      </c>
      <c r="G60" s="9" t="s">
        <v>375</v>
      </c>
      <c r="H60" s="9" t="s">
        <v>8</v>
      </c>
      <c r="I60" s="9" t="s">
        <v>351</v>
      </c>
      <c r="J60" s="9" t="s">
        <v>327</v>
      </c>
      <c r="K60" s="9" t="s">
        <v>131</v>
      </c>
      <c r="L60" s="12">
        <v>67811060</v>
      </c>
      <c r="M60" s="11">
        <v>14</v>
      </c>
      <c r="N60" s="11">
        <v>8.2799999999999994</v>
      </c>
      <c r="O60" s="23">
        <v>82</v>
      </c>
      <c r="P60" s="17">
        <v>0.99033816425120791</v>
      </c>
      <c r="Q60" s="11">
        <v>1437624</v>
      </c>
      <c r="R60" s="10">
        <v>411</v>
      </c>
      <c r="S60" s="10">
        <v>398.47</v>
      </c>
      <c r="T60" s="10">
        <v>572850035.27999997</v>
      </c>
      <c r="U60" s="17">
        <v>3.0486618004866229E-2</v>
      </c>
    </row>
    <row r="61" spans="1:21" ht="15" customHeight="1" x14ac:dyDescent="0.3">
      <c r="A61" s="9" t="s">
        <v>276</v>
      </c>
      <c r="B61" s="9" t="s">
        <v>233</v>
      </c>
      <c r="C61" s="9" t="s">
        <v>471</v>
      </c>
      <c r="D61" s="26">
        <v>100</v>
      </c>
      <c r="E61" s="30" t="s">
        <v>234</v>
      </c>
      <c r="F61" s="9" t="s">
        <v>235</v>
      </c>
      <c r="G61" s="9" t="s">
        <v>354</v>
      </c>
      <c r="H61" s="9" t="s">
        <v>8</v>
      </c>
      <c r="I61" s="9" t="s">
        <v>376</v>
      </c>
      <c r="J61" s="9" t="s">
        <v>327</v>
      </c>
      <c r="K61" s="9" t="s">
        <v>236</v>
      </c>
      <c r="L61" s="12">
        <v>0</v>
      </c>
      <c r="M61" s="11">
        <v>22</v>
      </c>
      <c r="N61" s="11">
        <v>15.67</v>
      </c>
      <c r="O61" s="23">
        <v>7</v>
      </c>
      <c r="P61" s="17">
        <v>4.4671346522016597E-2</v>
      </c>
      <c r="Q61" s="11">
        <v>122724</v>
      </c>
      <c r="R61" s="10">
        <v>316.5</v>
      </c>
      <c r="S61" s="10">
        <v>316.5</v>
      </c>
      <c r="T61" s="10">
        <v>38842146</v>
      </c>
      <c r="U61" s="17">
        <v>0</v>
      </c>
    </row>
    <row r="62" spans="1:21" ht="15" customHeight="1" x14ac:dyDescent="0.3">
      <c r="A62" s="9" t="s">
        <v>306</v>
      </c>
      <c r="B62" s="9" t="s">
        <v>241</v>
      </c>
      <c r="C62" s="9" t="s">
        <v>470</v>
      </c>
      <c r="D62" s="26">
        <v>100</v>
      </c>
      <c r="E62" s="30" t="s">
        <v>242</v>
      </c>
      <c r="F62" s="9" t="s">
        <v>243</v>
      </c>
      <c r="G62" s="9" t="s">
        <v>318</v>
      </c>
      <c r="H62" s="9" t="s">
        <v>8</v>
      </c>
      <c r="I62" s="9" t="s">
        <v>377</v>
      </c>
      <c r="J62" s="9" t="s">
        <v>320</v>
      </c>
      <c r="K62" s="9" t="s">
        <v>244</v>
      </c>
      <c r="L62" s="12">
        <v>0</v>
      </c>
      <c r="M62" s="11">
        <v>10</v>
      </c>
      <c r="N62" s="11">
        <v>6.35</v>
      </c>
      <c r="O62" s="23">
        <v>20</v>
      </c>
      <c r="P62" s="17">
        <v>0.31496062992125984</v>
      </c>
      <c r="Q62" s="11">
        <v>350640</v>
      </c>
      <c r="R62" s="10">
        <v>316.5</v>
      </c>
      <c r="S62" s="10">
        <v>314.39999999999998</v>
      </c>
      <c r="T62" s="10">
        <v>110241216</v>
      </c>
      <c r="U62" s="17">
        <v>6.6350710900473934E-3</v>
      </c>
    </row>
    <row r="63" spans="1:21" ht="15" customHeight="1" x14ac:dyDescent="0.3">
      <c r="A63" s="9" t="s">
        <v>277</v>
      </c>
      <c r="B63" s="9" t="s">
        <v>222</v>
      </c>
      <c r="C63" s="9" t="s">
        <v>466</v>
      </c>
      <c r="D63" s="26">
        <v>100</v>
      </c>
      <c r="E63" s="30" t="s">
        <v>223</v>
      </c>
      <c r="F63" s="9" t="s">
        <v>224</v>
      </c>
      <c r="G63" s="9" t="s">
        <v>338</v>
      </c>
      <c r="H63" s="9" t="s">
        <v>8</v>
      </c>
      <c r="I63" s="9" t="s">
        <v>378</v>
      </c>
      <c r="J63" s="9" t="s">
        <v>320</v>
      </c>
      <c r="K63" s="9" t="s">
        <v>57</v>
      </c>
      <c r="L63" s="12">
        <v>0</v>
      </c>
      <c r="M63" s="11">
        <v>27.27</v>
      </c>
      <c r="N63" s="11">
        <v>13.83</v>
      </c>
      <c r="O63" s="23">
        <v>8</v>
      </c>
      <c r="P63" s="17">
        <v>5.7845263919016635E-2</v>
      </c>
      <c r="Q63" s="11">
        <v>140256</v>
      </c>
      <c r="R63" s="10">
        <v>316.5</v>
      </c>
      <c r="S63" s="10">
        <v>316.5</v>
      </c>
      <c r="T63" s="10">
        <v>44391024</v>
      </c>
      <c r="U63" s="17">
        <v>0</v>
      </c>
    </row>
    <row r="64" spans="1:21" ht="15" customHeight="1" x14ac:dyDescent="0.3">
      <c r="A64" s="9" t="s">
        <v>307</v>
      </c>
      <c r="B64" s="9" t="s">
        <v>97</v>
      </c>
      <c r="C64" s="9" t="s">
        <v>445</v>
      </c>
      <c r="D64" s="26">
        <v>100</v>
      </c>
      <c r="E64" s="30" t="s">
        <v>98</v>
      </c>
      <c r="F64" s="9" t="s">
        <v>99</v>
      </c>
      <c r="G64" s="9" t="s">
        <v>321</v>
      </c>
      <c r="H64" s="9" t="s">
        <v>8</v>
      </c>
      <c r="I64" s="9" t="s">
        <v>379</v>
      </c>
      <c r="J64" s="9" t="s">
        <v>320</v>
      </c>
      <c r="K64" s="9" t="s">
        <v>57</v>
      </c>
      <c r="L64" s="12">
        <v>85202930</v>
      </c>
      <c r="M64" s="11">
        <v>19.5</v>
      </c>
      <c r="N64" s="11">
        <v>9.83</v>
      </c>
      <c r="O64" s="23">
        <v>94</v>
      </c>
      <c r="P64" s="17">
        <v>0.95625635808748732</v>
      </c>
      <c r="Q64" s="11">
        <v>1648008</v>
      </c>
      <c r="R64" s="10">
        <v>411</v>
      </c>
      <c r="S64" s="10">
        <v>402.97</v>
      </c>
      <c r="T64" s="10">
        <v>664097783.75999999</v>
      </c>
      <c r="U64" s="17">
        <v>1.9537712895377143E-2</v>
      </c>
    </row>
    <row r="65" spans="1:21" ht="15" customHeight="1" x14ac:dyDescent="0.3">
      <c r="A65" s="9" t="s">
        <v>308</v>
      </c>
      <c r="B65" s="9" t="s">
        <v>46</v>
      </c>
      <c r="C65" s="9" t="s">
        <v>459</v>
      </c>
      <c r="D65" s="26">
        <v>100</v>
      </c>
      <c r="E65" s="30" t="s">
        <v>47</v>
      </c>
      <c r="F65" s="9" t="s">
        <v>48</v>
      </c>
      <c r="G65" s="9" t="s">
        <v>318</v>
      </c>
      <c r="H65" s="9" t="s">
        <v>49</v>
      </c>
      <c r="I65" s="9" t="s">
        <v>380</v>
      </c>
      <c r="J65" s="9" t="s">
        <v>320</v>
      </c>
      <c r="K65" s="9" t="s">
        <v>50</v>
      </c>
      <c r="L65" s="12">
        <v>18090420</v>
      </c>
      <c r="M65" s="11">
        <v>1.6</v>
      </c>
      <c r="N65" s="11">
        <v>1.08</v>
      </c>
      <c r="O65" s="23">
        <v>10</v>
      </c>
      <c r="P65" s="17">
        <v>0.92592592592592582</v>
      </c>
      <c r="Q65" s="11">
        <v>175320</v>
      </c>
      <c r="R65" s="10">
        <v>411</v>
      </c>
      <c r="S65" s="10">
        <v>402.85</v>
      </c>
      <c r="T65" s="10">
        <v>70627662</v>
      </c>
      <c r="U65" s="17">
        <v>1.9829683698296838E-2</v>
      </c>
    </row>
    <row r="66" spans="1:21" ht="15" customHeight="1" x14ac:dyDescent="0.3">
      <c r="A66" s="9" t="s">
        <v>278</v>
      </c>
      <c r="B66" s="9" t="s">
        <v>218</v>
      </c>
      <c r="C66" s="9" t="s">
        <v>465</v>
      </c>
      <c r="D66" s="26">
        <v>100</v>
      </c>
      <c r="E66" s="30" t="s">
        <v>219</v>
      </c>
      <c r="F66" s="9" t="s">
        <v>220</v>
      </c>
      <c r="G66" s="9" t="s">
        <v>318</v>
      </c>
      <c r="H66" s="9" t="s">
        <v>8</v>
      </c>
      <c r="I66" s="9" t="s">
        <v>381</v>
      </c>
      <c r="J66" s="9" t="s">
        <v>320</v>
      </c>
      <c r="K66" s="9" t="s">
        <v>221</v>
      </c>
      <c r="L66" s="12">
        <v>0</v>
      </c>
      <c r="M66" s="11">
        <v>30</v>
      </c>
      <c r="N66" s="11">
        <v>16.940000000000001</v>
      </c>
      <c r="O66" s="23">
        <v>26</v>
      </c>
      <c r="P66" s="17">
        <v>0.15348288075560801</v>
      </c>
      <c r="Q66" s="11">
        <v>455832</v>
      </c>
      <c r="R66" s="10">
        <v>316.5</v>
      </c>
      <c r="S66" s="10">
        <v>316.5</v>
      </c>
      <c r="T66" s="10">
        <v>144270828</v>
      </c>
      <c r="U66" s="17">
        <v>0</v>
      </c>
    </row>
    <row r="67" spans="1:21" ht="15" customHeight="1" x14ac:dyDescent="0.3">
      <c r="A67" s="9" t="s">
        <v>279</v>
      </c>
      <c r="B67" s="9" t="s">
        <v>169</v>
      </c>
      <c r="C67" s="9" t="s">
        <v>412</v>
      </c>
      <c r="D67" s="26">
        <v>100</v>
      </c>
      <c r="E67" s="30" t="s">
        <v>170</v>
      </c>
      <c r="F67" s="9" t="s">
        <v>171</v>
      </c>
      <c r="G67" s="9" t="s">
        <v>318</v>
      </c>
      <c r="H67" s="9" t="s">
        <v>8</v>
      </c>
      <c r="I67" s="9" t="s">
        <v>381</v>
      </c>
      <c r="J67" s="9" t="s">
        <v>320</v>
      </c>
      <c r="K67" s="9" t="s">
        <v>172</v>
      </c>
      <c r="L67" s="12">
        <v>106863210</v>
      </c>
      <c r="M67" s="11">
        <v>18.817</v>
      </c>
      <c r="N67" s="11">
        <v>10.15</v>
      </c>
      <c r="O67" s="23">
        <v>101</v>
      </c>
      <c r="P67" s="17">
        <v>0.99507389162561588</v>
      </c>
      <c r="Q67" s="11">
        <v>1770732</v>
      </c>
      <c r="R67" s="10">
        <v>411</v>
      </c>
      <c r="S67" s="10">
        <v>390</v>
      </c>
      <c r="T67" s="10">
        <v>690585480</v>
      </c>
      <c r="U67" s="17">
        <v>5.1094890510948905E-2</v>
      </c>
    </row>
    <row r="68" spans="1:21" ht="15" customHeight="1" x14ac:dyDescent="0.3">
      <c r="A68" s="9" t="s">
        <v>211</v>
      </c>
      <c r="B68" s="9" t="s">
        <v>210</v>
      </c>
      <c r="C68" s="9" t="s">
        <v>473</v>
      </c>
      <c r="D68" s="26">
        <v>100</v>
      </c>
      <c r="E68" s="30" t="s">
        <v>211</v>
      </c>
      <c r="F68" s="9" t="s">
        <v>212</v>
      </c>
      <c r="G68" s="9" t="s">
        <v>321</v>
      </c>
      <c r="H68" s="9" t="s">
        <v>8</v>
      </c>
      <c r="I68" s="9" t="s">
        <v>382</v>
      </c>
      <c r="J68" s="9" t="s">
        <v>320</v>
      </c>
      <c r="K68" s="9" t="s">
        <v>213</v>
      </c>
      <c r="L68" s="12">
        <v>61804320</v>
      </c>
      <c r="M68" s="11">
        <v>5.7</v>
      </c>
      <c r="N68" s="11">
        <v>2.98</v>
      </c>
      <c r="O68" s="23">
        <v>29</v>
      </c>
      <c r="P68" s="17">
        <v>0.97315436241610753</v>
      </c>
      <c r="Q68" s="11">
        <v>508428</v>
      </c>
      <c r="R68" s="10">
        <v>411</v>
      </c>
      <c r="S68" s="10">
        <v>370</v>
      </c>
      <c r="T68" s="10">
        <v>188118360</v>
      </c>
      <c r="U68" s="17">
        <v>9.9756690997566913E-2</v>
      </c>
    </row>
    <row r="69" spans="1:21" ht="15" customHeight="1" x14ac:dyDescent="0.3">
      <c r="A69" s="9" t="s">
        <v>280</v>
      </c>
      <c r="B69" s="9" t="s">
        <v>195</v>
      </c>
      <c r="C69" s="9" t="s">
        <v>424</v>
      </c>
      <c r="D69" s="26">
        <v>100</v>
      </c>
      <c r="E69" s="30" t="s">
        <v>196</v>
      </c>
      <c r="F69" s="9" t="s">
        <v>197</v>
      </c>
      <c r="G69" s="9" t="s">
        <v>321</v>
      </c>
      <c r="H69" s="9" t="s">
        <v>8</v>
      </c>
      <c r="I69" s="9" t="s">
        <v>348</v>
      </c>
      <c r="J69" s="9" t="s">
        <v>320</v>
      </c>
      <c r="K69" s="9" t="s">
        <v>116</v>
      </c>
      <c r="L69" s="12">
        <v>67240480</v>
      </c>
      <c r="M69" s="11">
        <v>10</v>
      </c>
      <c r="N69" s="11">
        <v>4.97</v>
      </c>
      <c r="O69" s="23">
        <v>49</v>
      </c>
      <c r="P69" s="17">
        <v>0.98591549295774661</v>
      </c>
      <c r="Q69" s="11">
        <v>859068</v>
      </c>
      <c r="R69" s="10">
        <v>411</v>
      </c>
      <c r="S69" s="10">
        <v>387.47</v>
      </c>
      <c r="T69" s="10">
        <v>332863077.95999998</v>
      </c>
      <c r="U69" s="17">
        <v>5.7250608272506144E-2</v>
      </c>
    </row>
    <row r="70" spans="1:21" ht="15" customHeight="1" x14ac:dyDescent="0.3">
      <c r="A70" s="9" t="s">
        <v>309</v>
      </c>
      <c r="B70" s="9" t="s">
        <v>58</v>
      </c>
      <c r="C70" s="9" t="s">
        <v>446</v>
      </c>
      <c r="D70" s="26">
        <v>100</v>
      </c>
      <c r="E70" s="30" t="s">
        <v>59</v>
      </c>
      <c r="F70" s="9" t="s">
        <v>60</v>
      </c>
      <c r="G70" s="9" t="s">
        <v>383</v>
      </c>
      <c r="H70" s="9" t="s">
        <v>8</v>
      </c>
      <c r="I70" s="9" t="s">
        <v>59</v>
      </c>
      <c r="J70" s="9" t="s">
        <v>352</v>
      </c>
      <c r="K70" s="9" t="s">
        <v>61</v>
      </c>
      <c r="L70" s="12">
        <v>104566140</v>
      </c>
      <c r="M70" s="11">
        <v>8.85</v>
      </c>
      <c r="N70" s="11">
        <v>4.6100000000000003</v>
      </c>
      <c r="O70" s="23">
        <v>43</v>
      </c>
      <c r="P70" s="17">
        <v>0.93275488069414303</v>
      </c>
      <c r="Q70" s="11">
        <v>753876</v>
      </c>
      <c r="R70" s="10">
        <v>411</v>
      </c>
      <c r="S70" s="10">
        <v>403.5</v>
      </c>
      <c r="T70" s="10">
        <v>304188966</v>
      </c>
      <c r="U70" s="17">
        <v>1.824817518248175E-2</v>
      </c>
    </row>
    <row r="71" spans="1:21" ht="15" customHeight="1" x14ac:dyDescent="0.3">
      <c r="A71" s="9" t="s">
        <v>281</v>
      </c>
      <c r="B71" s="9" t="s">
        <v>148</v>
      </c>
      <c r="C71" s="9" t="s">
        <v>429</v>
      </c>
      <c r="D71" s="26">
        <v>100</v>
      </c>
      <c r="E71" s="30" t="s">
        <v>149</v>
      </c>
      <c r="F71" s="9" t="s">
        <v>150</v>
      </c>
      <c r="G71" s="9" t="s">
        <v>321</v>
      </c>
      <c r="H71" s="9" t="s">
        <v>8</v>
      </c>
      <c r="I71" s="9" t="s">
        <v>384</v>
      </c>
      <c r="J71" s="9" t="s">
        <v>320</v>
      </c>
      <c r="K71" s="9" t="s">
        <v>151</v>
      </c>
      <c r="L71" s="12">
        <v>62197460</v>
      </c>
      <c r="M71" s="11">
        <v>6.2080000000000002</v>
      </c>
      <c r="N71" s="11">
        <v>3.15</v>
      </c>
      <c r="O71" s="23">
        <v>31</v>
      </c>
      <c r="P71" s="17">
        <v>0.98412698412698418</v>
      </c>
      <c r="Q71" s="11">
        <v>543492</v>
      </c>
      <c r="R71" s="10">
        <v>411</v>
      </c>
      <c r="S71" s="10">
        <v>398</v>
      </c>
      <c r="T71" s="10">
        <v>216309816</v>
      </c>
      <c r="U71" s="17">
        <v>3.1630170316301706E-2</v>
      </c>
    </row>
    <row r="72" spans="1:21" ht="15" customHeight="1" x14ac:dyDescent="0.3">
      <c r="A72" s="9" t="s">
        <v>282</v>
      </c>
      <c r="B72" s="9" t="s">
        <v>132</v>
      </c>
      <c r="C72" s="9" t="s">
        <v>457</v>
      </c>
      <c r="D72" s="26">
        <v>100</v>
      </c>
      <c r="E72" s="30" t="s">
        <v>133</v>
      </c>
      <c r="F72" s="9" t="s">
        <v>134</v>
      </c>
      <c r="G72" s="9" t="s">
        <v>375</v>
      </c>
      <c r="H72" s="9" t="s">
        <v>8</v>
      </c>
      <c r="I72" s="9" t="s">
        <v>385</v>
      </c>
      <c r="J72" s="9" t="s">
        <v>327</v>
      </c>
      <c r="K72" s="9" t="s">
        <v>135</v>
      </c>
      <c r="L72" s="12">
        <v>46772040</v>
      </c>
      <c r="M72" s="11">
        <v>9.8000000000000007</v>
      </c>
      <c r="N72" s="11">
        <v>6.32</v>
      </c>
      <c r="O72" s="23">
        <v>63</v>
      </c>
      <c r="P72" s="17">
        <v>0.99683544303797478</v>
      </c>
      <c r="Q72" s="11">
        <v>1104516</v>
      </c>
      <c r="R72" s="10">
        <v>411</v>
      </c>
      <c r="S72" s="10">
        <v>398.47</v>
      </c>
      <c r="T72" s="10">
        <v>440116490.51999998</v>
      </c>
      <c r="U72" s="17">
        <v>3.0486618004866222E-2</v>
      </c>
    </row>
    <row r="73" spans="1:21" s="2" customFormat="1" ht="13.8" x14ac:dyDescent="0.3">
      <c r="A73" s="2" t="s">
        <v>310</v>
      </c>
      <c r="E73" s="31" t="s">
        <v>310</v>
      </c>
      <c r="F73" s="2" t="s">
        <v>310</v>
      </c>
      <c r="G73" s="2" t="s">
        <v>310</v>
      </c>
      <c r="H73" s="2" t="s">
        <v>310</v>
      </c>
      <c r="I73" s="2" t="s">
        <v>310</v>
      </c>
      <c r="J73" s="2" t="s">
        <v>310</v>
      </c>
      <c r="K73" s="2" t="s">
        <v>310</v>
      </c>
      <c r="L73" s="15">
        <f>SUM(L8:L72)</f>
        <v>5462081183</v>
      </c>
      <c r="M73" s="14">
        <f>SUM(M8:M72)</f>
        <v>815.59400000000005</v>
      </c>
      <c r="N73" s="14">
        <f>SUM(N8:N72)</f>
        <v>464.26000000000005</v>
      </c>
      <c r="O73" s="24">
        <f>SUM(O8:O72)</f>
        <v>3845</v>
      </c>
      <c r="P73" s="20">
        <f>(O73*0.1)/N73</f>
        <v>0.82819971567656048</v>
      </c>
      <c r="Q73" s="14">
        <f>SUM(Q8:Q72)</f>
        <v>67410540</v>
      </c>
      <c r="R73" s="13"/>
      <c r="S73" s="13"/>
      <c r="T73" s="13">
        <f>SUM(T8:T72)</f>
        <v>26481426972.119995</v>
      </c>
      <c r="U73" s="20">
        <v>3.1623575888654311E-2</v>
      </c>
    </row>
    <row r="75" spans="1:21" ht="15" customHeight="1" x14ac:dyDescent="0.3">
      <c r="E75" s="63" t="s">
        <v>532</v>
      </c>
      <c r="F75" s="64"/>
      <c r="G75" s="65">
        <v>65</v>
      </c>
      <c r="H75" s="65"/>
      <c r="I75" s="66"/>
    </row>
    <row r="76" spans="1:21" ht="15" customHeight="1" x14ac:dyDescent="0.3">
      <c r="E76" s="63" t="s">
        <v>533</v>
      </c>
      <c r="F76" s="64"/>
      <c r="G76" s="67">
        <v>45891.416666666664</v>
      </c>
      <c r="H76" s="65"/>
      <c r="I76" s="66"/>
    </row>
    <row r="77" spans="1:21" ht="15" customHeight="1" x14ac:dyDescent="0.3">
      <c r="E77" s="63" t="s">
        <v>534</v>
      </c>
      <c r="F77" s="64"/>
      <c r="G77" s="67">
        <v>45891.473611111112</v>
      </c>
      <c r="H77" s="65"/>
      <c r="I77" s="66"/>
    </row>
    <row r="78" spans="1:21" ht="15" customHeight="1" x14ac:dyDescent="0.3">
      <c r="E78" s="63" t="s">
        <v>535</v>
      </c>
      <c r="F78" s="64"/>
      <c r="G78" s="68">
        <v>5.6944444444444443E-2</v>
      </c>
      <c r="H78" s="65"/>
      <c r="I78" s="66"/>
    </row>
    <row r="79" spans="1:21" ht="15" customHeight="1" x14ac:dyDescent="0.3">
      <c r="E79" s="63" t="s">
        <v>536</v>
      </c>
      <c r="F79" s="64"/>
      <c r="G79" s="69">
        <v>5462081183</v>
      </c>
      <c r="H79" s="69"/>
      <c r="I79" s="70"/>
    </row>
    <row r="80" spans="1:21" ht="15" customHeight="1" x14ac:dyDescent="0.3">
      <c r="E80" s="63" t="s">
        <v>537</v>
      </c>
      <c r="F80" s="64"/>
      <c r="G80" s="71">
        <v>815.59400000000005</v>
      </c>
      <c r="H80" s="71"/>
      <c r="I80" s="72"/>
    </row>
    <row r="81" spans="5:9" ht="15" customHeight="1" x14ac:dyDescent="0.3">
      <c r="E81" s="63" t="s">
        <v>538</v>
      </c>
      <c r="F81" s="64"/>
      <c r="G81" s="71">
        <v>464.26000000000005</v>
      </c>
      <c r="H81" s="71"/>
      <c r="I81" s="72"/>
    </row>
    <row r="82" spans="5:9" ht="15" customHeight="1" x14ac:dyDescent="0.3">
      <c r="E82" s="63" t="s">
        <v>539</v>
      </c>
      <c r="F82" s="64"/>
      <c r="G82" s="71">
        <v>384.5</v>
      </c>
      <c r="H82" s="71"/>
      <c r="I82" s="72"/>
    </row>
    <row r="83" spans="5:9" ht="15" customHeight="1" x14ac:dyDescent="0.3">
      <c r="E83" s="63" t="s">
        <v>540</v>
      </c>
      <c r="F83" s="64"/>
      <c r="G83" s="73">
        <v>3845</v>
      </c>
      <c r="H83" s="65"/>
      <c r="I83" s="66"/>
    </row>
    <row r="84" spans="5:9" ht="15" customHeight="1" x14ac:dyDescent="0.3">
      <c r="E84" s="63" t="s">
        <v>541</v>
      </c>
      <c r="F84" s="64"/>
      <c r="G84" s="71">
        <v>0.1</v>
      </c>
      <c r="H84" s="71"/>
      <c r="I84" s="72"/>
    </row>
    <row r="85" spans="5:9" ht="15" customHeight="1" x14ac:dyDescent="0.3">
      <c r="E85" s="63" t="s">
        <v>542</v>
      </c>
      <c r="F85" s="64"/>
      <c r="G85" s="71">
        <v>67410540</v>
      </c>
      <c r="H85" s="71"/>
      <c r="I85" s="72"/>
    </row>
    <row r="86" spans="5:9" ht="15" customHeight="1" x14ac:dyDescent="0.3">
      <c r="E86" s="63" t="s">
        <v>543</v>
      </c>
      <c r="F86" s="64"/>
      <c r="G86" s="69">
        <v>26481426972.119995</v>
      </c>
      <c r="H86" s="69"/>
      <c r="I86" s="70"/>
    </row>
    <row r="87" spans="5:9" ht="15" customHeight="1" x14ac:dyDescent="0.3">
      <c r="E87" s="63" t="s">
        <v>544</v>
      </c>
      <c r="F87" s="64"/>
      <c r="G87" s="69">
        <v>392.83807802340692</v>
      </c>
      <c r="H87" s="69"/>
      <c r="I87" s="70"/>
    </row>
    <row r="88" spans="5:9" ht="15" customHeight="1" x14ac:dyDescent="0.3">
      <c r="E88" s="63" t="s">
        <v>545</v>
      </c>
      <c r="F88" s="64"/>
      <c r="G88" s="69">
        <v>403.88</v>
      </c>
      <c r="H88" s="69"/>
      <c r="I88" s="70"/>
    </row>
    <row r="89" spans="5:9" ht="15" customHeight="1" x14ac:dyDescent="0.3">
      <c r="E89" s="63" t="s">
        <v>546</v>
      </c>
      <c r="F89" s="64"/>
      <c r="G89" s="69">
        <v>864785009.88</v>
      </c>
      <c r="H89" s="69"/>
      <c r="I89" s="70"/>
    </row>
    <row r="90" spans="5:9" ht="15" customHeight="1" x14ac:dyDescent="0.3">
      <c r="E90" s="63" t="s">
        <v>547</v>
      </c>
      <c r="F90" s="64"/>
      <c r="G90" s="74">
        <v>3.1600000000000003E-2</v>
      </c>
      <c r="H90" s="65"/>
      <c r="I90" s="66"/>
    </row>
  </sheetData>
  <mergeCells count="35">
    <mergeCell ref="A2:O2"/>
    <mergeCell ref="A4:O4"/>
    <mergeCell ref="A6:O6"/>
    <mergeCell ref="E75:F75"/>
    <mergeCell ref="G75:I75"/>
    <mergeCell ref="E76:F76"/>
    <mergeCell ref="G76:I76"/>
    <mergeCell ref="E77:F77"/>
    <mergeCell ref="G77:I77"/>
    <mergeCell ref="E78:F78"/>
    <mergeCell ref="G78:I78"/>
    <mergeCell ref="E81:F81"/>
    <mergeCell ref="G81:I81"/>
    <mergeCell ref="E82:F82"/>
    <mergeCell ref="G82:I82"/>
    <mergeCell ref="E79:F79"/>
    <mergeCell ref="G79:I79"/>
    <mergeCell ref="E80:F80"/>
    <mergeCell ref="G80:I80"/>
    <mergeCell ref="E86:F86"/>
    <mergeCell ref="G86:I86"/>
    <mergeCell ref="E87:F87"/>
    <mergeCell ref="G87:I87"/>
    <mergeCell ref="E83:F83"/>
    <mergeCell ref="G83:I83"/>
    <mergeCell ref="E84:F84"/>
    <mergeCell ref="G84:I84"/>
    <mergeCell ref="E85:F85"/>
    <mergeCell ref="G85:I85"/>
    <mergeCell ref="E88:F88"/>
    <mergeCell ref="G88:I88"/>
    <mergeCell ref="E89:F89"/>
    <mergeCell ref="G89:I89"/>
    <mergeCell ref="E90:F90"/>
    <mergeCell ref="G90:I90"/>
  </mergeCells>
  <printOptions horizontalCentered="1" verticalCentered="1"/>
  <pageMargins left="0.25" right="0.25" top="0.75" bottom="0.75" header="0.3" footer="0.3"/>
  <pageSetup paperSize="9" scale="30" orientation="landscape" r:id="rId1"/>
  <ignoredErrors>
    <ignoredError sqref="C8:C72" numberStoredAsText="1"/>
    <ignoredError sqref="P7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24"/>
  <sheetViews>
    <sheetView showGridLines="0" zoomScaleNormal="100" workbookViewId="0"/>
  </sheetViews>
  <sheetFormatPr defaultColWidth="12.77734375" defaultRowHeight="15" customHeight="1" x14ac:dyDescent="0.3"/>
  <cols>
    <col min="1" max="1" width="55" style="5" customWidth="1"/>
    <col min="2" max="2" width="18.88671875" style="6" customWidth="1"/>
    <col min="3" max="3" width="18" style="6" customWidth="1"/>
    <col min="4" max="4" width="10.6640625" style="6" bestFit="1" customWidth="1"/>
    <col min="5" max="6" width="14.88671875" style="6" customWidth="1"/>
    <col min="7" max="7" width="18" style="6" bestFit="1" customWidth="1"/>
    <col min="8" max="16384" width="12.77734375" style="5"/>
  </cols>
  <sheetData>
    <row r="2" spans="1:7" s="1" customFormat="1" ht="15" customHeight="1" x14ac:dyDescent="0.3">
      <c r="A2" s="48" t="s">
        <v>0</v>
      </c>
      <c r="B2" s="48"/>
      <c r="C2" s="48"/>
      <c r="D2" s="48"/>
      <c r="E2" s="48"/>
      <c r="F2" s="48"/>
      <c r="G2" s="48"/>
    </row>
    <row r="3" spans="1:7" ht="15" customHeight="1" x14ac:dyDescent="0.3">
      <c r="B3" s="5"/>
    </row>
    <row r="4" spans="1:7" s="1" customFormat="1" ht="15" customHeight="1" x14ac:dyDescent="0.3">
      <c r="A4" s="49" t="s">
        <v>386</v>
      </c>
      <c r="B4" s="49"/>
      <c r="C4" s="49"/>
      <c r="D4" s="49"/>
      <c r="E4" s="49"/>
      <c r="F4" s="49"/>
      <c r="G4" s="49"/>
    </row>
    <row r="7" spans="1:7" s="4" customFormat="1" ht="15" customHeight="1" x14ac:dyDescent="0.3">
      <c r="A7" s="56" t="s">
        <v>492</v>
      </c>
      <c r="B7" s="56" t="s">
        <v>548</v>
      </c>
      <c r="C7" s="56" t="s">
        <v>493</v>
      </c>
      <c r="D7" s="56" t="s">
        <v>315</v>
      </c>
      <c r="E7" s="56" t="s">
        <v>401</v>
      </c>
      <c r="F7" s="56"/>
      <c r="G7" s="56" t="s">
        <v>388</v>
      </c>
    </row>
    <row r="8" spans="1:7" ht="15" customHeight="1" x14ac:dyDescent="0.3">
      <c r="A8" s="57"/>
      <c r="B8" s="57"/>
      <c r="C8" s="57"/>
      <c r="D8" s="57"/>
      <c r="E8" s="38" t="s">
        <v>550</v>
      </c>
      <c r="F8" s="38" t="s">
        <v>551</v>
      </c>
      <c r="G8" s="57"/>
    </row>
    <row r="9" spans="1:7" ht="15" customHeight="1" x14ac:dyDescent="0.3">
      <c r="A9" s="32" t="s">
        <v>476</v>
      </c>
      <c r="B9" s="9" t="s">
        <v>389</v>
      </c>
      <c r="C9" s="9" t="s">
        <v>413</v>
      </c>
      <c r="D9" s="9" t="s">
        <v>549</v>
      </c>
      <c r="E9" s="33">
        <v>148.57820014830025</v>
      </c>
      <c r="F9" s="33">
        <v>26048730.050000001</v>
      </c>
      <c r="G9" s="34">
        <v>0.386419249592169</v>
      </c>
    </row>
    <row r="10" spans="1:7" ht="15" customHeight="1" x14ac:dyDescent="0.3">
      <c r="A10" s="32" t="s">
        <v>477</v>
      </c>
      <c r="B10" s="9" t="s">
        <v>390</v>
      </c>
      <c r="C10" s="9" t="s">
        <v>414</v>
      </c>
      <c r="D10" s="9" t="s">
        <v>352</v>
      </c>
      <c r="E10" s="33">
        <v>25.089723733744012</v>
      </c>
      <c r="F10" s="33">
        <v>4398730.3650000002</v>
      </c>
      <c r="G10" s="34">
        <v>6.5252854812397995E-2</v>
      </c>
    </row>
    <row r="11" spans="1:7" ht="15" customHeight="1" x14ac:dyDescent="0.3">
      <c r="A11" s="32" t="s">
        <v>478</v>
      </c>
      <c r="B11" s="9" t="s">
        <v>391</v>
      </c>
      <c r="C11" s="9" t="s">
        <v>415</v>
      </c>
      <c r="D11" s="9" t="s">
        <v>352</v>
      </c>
      <c r="E11" s="33">
        <v>87.029975273785084</v>
      </c>
      <c r="F11" s="33">
        <v>15258095.265000001</v>
      </c>
      <c r="G11" s="34">
        <v>0.22634584013050499</v>
      </c>
    </row>
    <row r="12" spans="1:7" ht="15" customHeight="1" x14ac:dyDescent="0.3">
      <c r="A12" s="32" t="s">
        <v>479</v>
      </c>
      <c r="B12" s="9" t="s">
        <v>392</v>
      </c>
      <c r="C12" s="9" t="s">
        <v>416</v>
      </c>
      <c r="D12" s="9" t="s">
        <v>352</v>
      </c>
      <c r="E12" s="33">
        <v>34.341558207848507</v>
      </c>
      <c r="F12" s="33">
        <v>6020761.9850000003</v>
      </c>
      <c r="G12" s="34">
        <v>8.9314845024469805E-2</v>
      </c>
    </row>
    <row r="13" spans="1:7" ht="15" customHeight="1" x14ac:dyDescent="0.3">
      <c r="A13" s="32" t="s">
        <v>480</v>
      </c>
      <c r="B13" s="9" t="s">
        <v>393</v>
      </c>
      <c r="C13" s="9" t="s">
        <v>417</v>
      </c>
      <c r="D13" s="9" t="s">
        <v>352</v>
      </c>
      <c r="E13" s="33">
        <v>11.760807580424366</v>
      </c>
      <c r="F13" s="33">
        <v>2061904.7849999999</v>
      </c>
      <c r="G13" s="34">
        <v>3.0587275693311499E-2</v>
      </c>
    </row>
    <row r="14" spans="1:7" ht="15" customHeight="1" x14ac:dyDescent="0.3">
      <c r="A14" s="32" t="s">
        <v>481</v>
      </c>
      <c r="B14" s="9" t="s">
        <v>394</v>
      </c>
      <c r="C14" s="9" t="s">
        <v>418</v>
      </c>
      <c r="D14" s="9" t="s">
        <v>327</v>
      </c>
      <c r="E14" s="33">
        <v>30.656504705681041</v>
      </c>
      <c r="F14" s="33">
        <v>5374698.4050000003</v>
      </c>
      <c r="G14" s="34">
        <v>7.9730831973898797E-2</v>
      </c>
    </row>
    <row r="15" spans="1:7" ht="15" customHeight="1" x14ac:dyDescent="0.3">
      <c r="A15" s="32" t="s">
        <v>482</v>
      </c>
      <c r="B15" s="9" t="s">
        <v>395</v>
      </c>
      <c r="C15" s="9" t="s">
        <v>419</v>
      </c>
      <c r="D15" s="9" t="s">
        <v>352</v>
      </c>
      <c r="E15" s="33">
        <v>7.8405383584302992</v>
      </c>
      <c r="F15" s="33">
        <v>1374603.1850000001</v>
      </c>
      <c r="G15" s="34">
        <v>2.0391517128874301E-2</v>
      </c>
    </row>
    <row r="16" spans="1:7" ht="15" customHeight="1" x14ac:dyDescent="0.3">
      <c r="A16" s="32" t="s">
        <v>483</v>
      </c>
      <c r="B16" s="9" t="s">
        <v>396</v>
      </c>
      <c r="C16" s="9" t="s">
        <v>420</v>
      </c>
      <c r="D16" s="9" t="s">
        <v>549</v>
      </c>
      <c r="E16" s="33">
        <v>7.8405383584302992</v>
      </c>
      <c r="F16" s="33">
        <v>1374603.1850000001</v>
      </c>
      <c r="G16" s="34">
        <v>2.0391517128874301E-2</v>
      </c>
    </row>
    <row r="17" spans="1:19" s="3" customFormat="1" ht="15" customHeight="1" x14ac:dyDescent="0.3">
      <c r="A17" s="32" t="s">
        <v>484</v>
      </c>
      <c r="B17" s="9" t="s">
        <v>397</v>
      </c>
      <c r="C17" s="9" t="s">
        <v>421</v>
      </c>
      <c r="D17" s="9" t="s">
        <v>327</v>
      </c>
      <c r="E17" s="33">
        <v>31.362153633356151</v>
      </c>
      <c r="F17" s="33">
        <v>5498412.7750000004</v>
      </c>
      <c r="G17" s="34">
        <v>8.1566068515497497E-2</v>
      </c>
    </row>
    <row r="18" spans="1:19" s="3" customFormat="1" ht="15" customHeight="1" x14ac:dyDescent="0.3">
      <c r="A18" s="53" t="s">
        <v>552</v>
      </c>
      <c r="B18" s="53"/>
      <c r="C18" s="53"/>
      <c r="D18" s="53"/>
      <c r="E18" s="35">
        <f>SUM(E9:E17)</f>
        <v>384.5</v>
      </c>
      <c r="F18" s="35">
        <f>SUM(F9:F17)</f>
        <v>67410540</v>
      </c>
      <c r="G18" s="36">
        <f>SUM(G9:G17)</f>
        <v>0.99999999999999845</v>
      </c>
    </row>
    <row r="19" spans="1:19" s="3" customFormat="1" ht="15" customHeight="1" x14ac:dyDescent="0.3">
      <c r="A19" s="53" t="s">
        <v>398</v>
      </c>
      <c r="B19" s="53"/>
      <c r="C19" s="53"/>
      <c r="D19" s="53"/>
      <c r="E19" s="54">
        <v>3845</v>
      </c>
      <c r="F19" s="51"/>
      <c r="G19" s="37"/>
    </row>
    <row r="20" spans="1:19" s="3" customFormat="1" ht="15" customHeight="1" x14ac:dyDescent="0.3">
      <c r="A20" s="53" t="s">
        <v>399</v>
      </c>
      <c r="B20" s="53"/>
      <c r="C20" s="53"/>
      <c r="D20" s="53"/>
      <c r="E20" s="51">
        <v>392.84</v>
      </c>
      <c r="F20" s="51"/>
      <c r="G20" s="37"/>
    </row>
    <row r="21" spans="1:19" s="3" customFormat="1" ht="15" customHeight="1" x14ac:dyDescent="0.3">
      <c r="A21" s="53" t="s">
        <v>317</v>
      </c>
      <c r="B21" s="53"/>
      <c r="C21" s="53"/>
      <c r="D21" s="53"/>
      <c r="E21" s="55">
        <v>26481426972.119999</v>
      </c>
      <c r="F21" s="55"/>
      <c r="G21" s="37"/>
    </row>
    <row r="22" spans="1:19" ht="15" customHeight="1" x14ac:dyDescent="0.3">
      <c r="A22" s="51" t="s">
        <v>553</v>
      </c>
      <c r="B22" s="51"/>
      <c r="C22" s="51"/>
      <c r="D22" s="51"/>
      <c r="E22" s="51"/>
      <c r="F22" s="51"/>
      <c r="G22" s="51"/>
    </row>
    <row r="24" spans="1:19" ht="15" customHeight="1" x14ac:dyDescent="0.3">
      <c r="A24" s="52" t="s">
        <v>404</v>
      </c>
      <c r="B24" s="52"/>
      <c r="C24" s="52"/>
      <c r="D24" s="52"/>
      <c r="E24" s="52"/>
      <c r="F24" s="52"/>
      <c r="G24" s="5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</sheetData>
  <mergeCells count="17">
    <mergeCell ref="G7:G8"/>
    <mergeCell ref="A2:G2"/>
    <mergeCell ref="A4:G4"/>
    <mergeCell ref="A22:G22"/>
    <mergeCell ref="A24:G24"/>
    <mergeCell ref="A18:D18"/>
    <mergeCell ref="A19:D19"/>
    <mergeCell ref="A20:D20"/>
    <mergeCell ref="A21:D21"/>
    <mergeCell ref="E19:F19"/>
    <mergeCell ref="E20:F20"/>
    <mergeCell ref="E21:F21"/>
    <mergeCell ref="A7:A8"/>
    <mergeCell ref="B7:B8"/>
    <mergeCell ref="C7:C8"/>
    <mergeCell ref="D7:D8"/>
    <mergeCell ref="E7:F7"/>
  </mergeCells>
  <pageMargins left="0.25" right="0.25" top="0.75" bottom="0.75" header="0.3" footer="0.3"/>
  <pageSetup paperSize="9" scale="90" orientation="landscape" r:id="rId1"/>
  <ignoredErrors>
    <ignoredError sqref="C9:C1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403"/>
  <sheetViews>
    <sheetView showGridLines="0" zoomScaleNormal="100" workbookViewId="0"/>
  </sheetViews>
  <sheetFormatPr defaultColWidth="14.88671875" defaultRowHeight="15" customHeight="1" x14ac:dyDescent="0.3"/>
  <cols>
    <col min="1" max="1" width="25.77734375" style="6" customWidth="1"/>
    <col min="2" max="2" width="16.77734375" style="6" customWidth="1"/>
    <col min="3" max="4" width="15.77734375" style="6" customWidth="1"/>
    <col min="5" max="5" width="18.77734375" style="6" customWidth="1"/>
    <col min="6" max="6" width="14.88671875" style="6"/>
    <col min="7" max="7" width="25.77734375" style="6" customWidth="1"/>
    <col min="8" max="8" width="16.77734375" style="6" customWidth="1"/>
    <col min="9" max="10" width="15.77734375" style="6" customWidth="1"/>
    <col min="11" max="11" width="18.77734375" style="6" customWidth="1"/>
    <col min="12" max="16384" width="14.88671875" style="6"/>
  </cols>
  <sheetData>
    <row r="2" spans="1:11" s="16" customFormat="1" ht="15" customHeight="1" x14ac:dyDescent="0.3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4" spans="1:11" s="16" customFormat="1" ht="15" customHeight="1" x14ac:dyDescent="0.3">
      <c r="A4" s="49" t="s">
        <v>400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6" spans="1:11" s="2" customFormat="1" ht="15" customHeight="1" x14ac:dyDescent="0.3">
      <c r="A6" s="58" t="s">
        <v>401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s="7" customFormat="1" ht="30" customHeight="1" x14ac:dyDescent="0.3">
      <c r="A7" s="8" t="s">
        <v>1</v>
      </c>
      <c r="B7" s="8" t="s">
        <v>387</v>
      </c>
      <c r="C7" s="8" t="s">
        <v>402</v>
      </c>
      <c r="D7" s="8" t="s">
        <v>554</v>
      </c>
      <c r="E7" s="8" t="s">
        <v>388</v>
      </c>
      <c r="G7" s="8" t="s">
        <v>1</v>
      </c>
      <c r="H7" s="8" t="s">
        <v>387</v>
      </c>
      <c r="I7" s="8" t="s">
        <v>402</v>
      </c>
      <c r="J7" s="8" t="s">
        <v>554</v>
      </c>
      <c r="K7" s="8" t="s">
        <v>388</v>
      </c>
    </row>
    <row r="8" spans="1:11" ht="15" customHeight="1" x14ac:dyDescent="0.3">
      <c r="A8" s="59" t="s">
        <v>63</v>
      </c>
      <c r="B8" s="9" t="s">
        <v>389</v>
      </c>
      <c r="C8" s="11">
        <v>277762.78499999997</v>
      </c>
      <c r="D8" s="11">
        <v>1.5843188740588601</v>
      </c>
      <c r="E8" s="41">
        <v>0.386419249592169</v>
      </c>
      <c r="G8" s="59" t="s">
        <v>185</v>
      </c>
      <c r="H8" s="9" t="s">
        <v>389</v>
      </c>
      <c r="I8" s="11">
        <v>602948.495</v>
      </c>
      <c r="J8" s="11">
        <v>3.4391312742413902</v>
      </c>
      <c r="K8" s="41">
        <f>D8/D17</f>
        <v>0.38641923757533203</v>
      </c>
    </row>
    <row r="9" spans="1:11" ht="15" customHeight="1" x14ac:dyDescent="0.3">
      <c r="A9" s="60"/>
      <c r="B9" s="9" t="s">
        <v>390</v>
      </c>
      <c r="C9" s="11">
        <v>46904.54</v>
      </c>
      <c r="D9" s="11">
        <v>0.26753673283139401</v>
      </c>
      <c r="E9" s="41">
        <v>6.5252854812397995E-2</v>
      </c>
      <c r="G9" s="60"/>
      <c r="H9" s="9" t="s">
        <v>390</v>
      </c>
      <c r="I9" s="11">
        <v>101817.17</v>
      </c>
      <c r="J9" s="11">
        <v>0.580750456308465</v>
      </c>
      <c r="K9" s="41">
        <f>D9/D17</f>
        <v>6.5252861666193707E-2</v>
      </c>
    </row>
    <row r="10" spans="1:11" ht="15" customHeight="1" x14ac:dyDescent="0.3">
      <c r="A10" s="60"/>
      <c r="B10" s="9" t="s">
        <v>391</v>
      </c>
      <c r="C10" s="11">
        <v>162700.09</v>
      </c>
      <c r="D10" s="11">
        <v>0.92801785306867401</v>
      </c>
      <c r="E10" s="41">
        <v>0.22634584013050499</v>
      </c>
      <c r="G10" s="60"/>
      <c r="H10" s="9" t="s">
        <v>391</v>
      </c>
      <c r="I10" s="11">
        <v>353178.28</v>
      </c>
      <c r="J10" s="11">
        <v>2.0144779831165902</v>
      </c>
      <c r="K10" s="41">
        <f>D10/D17</f>
        <v>0.22634581782162796</v>
      </c>
    </row>
    <row r="11" spans="1:11" ht="15" customHeight="1" x14ac:dyDescent="0.3">
      <c r="A11" s="60"/>
      <c r="B11" s="9" t="s">
        <v>392</v>
      </c>
      <c r="C11" s="11">
        <v>64200.584999999999</v>
      </c>
      <c r="D11" s="11">
        <v>0.36619087953456497</v>
      </c>
      <c r="E11" s="41">
        <v>8.9314845024469805E-2</v>
      </c>
      <c r="G11" s="60"/>
      <c r="H11" s="9" t="s">
        <v>392</v>
      </c>
      <c r="I11" s="11">
        <v>139362.245</v>
      </c>
      <c r="J11" s="11">
        <v>0.79490215035363898</v>
      </c>
      <c r="K11" s="41">
        <f>D11/D17</f>
        <v>8.9314848666967137E-2</v>
      </c>
    </row>
    <row r="12" spans="1:11" ht="15" customHeight="1" x14ac:dyDescent="0.3">
      <c r="A12" s="60"/>
      <c r="B12" s="9" t="s">
        <v>393</v>
      </c>
      <c r="C12" s="11">
        <v>21986.505000000001</v>
      </c>
      <c r="D12" s="11">
        <v>0.125407854209446</v>
      </c>
      <c r="E12" s="41">
        <v>3.0587275693311499E-2</v>
      </c>
      <c r="G12" s="60"/>
      <c r="H12" s="9" t="s">
        <v>393</v>
      </c>
      <c r="I12" s="11">
        <v>47726.79</v>
      </c>
      <c r="J12" s="11">
        <v>0.27222672826830902</v>
      </c>
      <c r="K12" s="41">
        <f>D12/D17</f>
        <v>3.0587281514499048E-2</v>
      </c>
    </row>
    <row r="13" spans="1:11" ht="15" customHeight="1" x14ac:dyDescent="0.3">
      <c r="A13" s="60"/>
      <c r="B13" s="9" t="s">
        <v>394</v>
      </c>
      <c r="C13" s="11">
        <v>57311.485000000001</v>
      </c>
      <c r="D13" s="11">
        <v>0.326896446497833</v>
      </c>
      <c r="E13" s="41">
        <v>7.9730831973898797E-2</v>
      </c>
      <c r="G13" s="60"/>
      <c r="H13" s="9" t="s">
        <v>394</v>
      </c>
      <c r="I13" s="11">
        <v>124407.85</v>
      </c>
      <c r="J13" s="11">
        <v>0.70960443759981795</v>
      </c>
      <c r="K13" s="41">
        <f>D13/D17</f>
        <v>7.9730840609227624E-2</v>
      </c>
    </row>
    <row r="14" spans="1:11" ht="15" customHeight="1" x14ac:dyDescent="0.3">
      <c r="A14" s="60"/>
      <c r="B14" s="9" t="s">
        <v>395</v>
      </c>
      <c r="C14" s="11">
        <v>14657.67</v>
      </c>
      <c r="D14" s="11">
        <v>8.3605236139630404E-2</v>
      </c>
      <c r="E14" s="41">
        <v>2.0391517128874301E-2</v>
      </c>
      <c r="G14" s="60"/>
      <c r="H14" s="9" t="s">
        <v>395</v>
      </c>
      <c r="I14" s="11">
        <v>31817.86</v>
      </c>
      <c r="J14" s="11">
        <v>0.181484485512206</v>
      </c>
      <c r="K14" s="41">
        <f>D14/D17</f>
        <v>2.0391521009665969E-2</v>
      </c>
    </row>
    <row r="15" spans="1:11" ht="15" customHeight="1" x14ac:dyDescent="0.3">
      <c r="A15" s="60"/>
      <c r="B15" s="9" t="s">
        <v>396</v>
      </c>
      <c r="C15" s="11">
        <v>14657.67</v>
      </c>
      <c r="D15" s="11">
        <v>8.3605236139630404E-2</v>
      </c>
      <c r="E15" s="41">
        <v>2.0391517128874301E-2</v>
      </c>
      <c r="G15" s="60"/>
      <c r="H15" s="9" t="s">
        <v>396</v>
      </c>
      <c r="I15" s="11">
        <v>31817.86</v>
      </c>
      <c r="J15" s="11">
        <v>0.181484485512206</v>
      </c>
      <c r="K15" s="41">
        <f>D15/D17</f>
        <v>2.0391521009665969E-2</v>
      </c>
    </row>
    <row r="16" spans="1:11" ht="15" customHeight="1" x14ac:dyDescent="0.3">
      <c r="A16" s="60"/>
      <c r="B16" s="9" t="s">
        <v>397</v>
      </c>
      <c r="C16" s="11">
        <v>58630.67</v>
      </c>
      <c r="D16" s="11">
        <v>0.33442088751996402</v>
      </c>
      <c r="E16" s="41">
        <v>8.1566068515497497E-2</v>
      </c>
      <c r="G16" s="60"/>
      <c r="H16" s="9" t="s">
        <v>397</v>
      </c>
      <c r="I16" s="11">
        <v>127271.45</v>
      </c>
      <c r="J16" s="11">
        <v>0.72593799908738299</v>
      </c>
      <c r="K16" s="41">
        <f>D16/D17</f>
        <v>8.1566070126820558E-2</v>
      </c>
    </row>
    <row r="17" spans="1:11" s="2" customFormat="1" ht="15" customHeight="1" x14ac:dyDescent="0.3">
      <c r="A17" s="61"/>
      <c r="B17" s="37" t="s">
        <v>403</v>
      </c>
      <c r="C17" s="40">
        <f>SUM(C8:C16)</f>
        <v>718812</v>
      </c>
      <c r="D17" s="40">
        <f>SUM(D8:D16)</f>
        <v>4.099999999999997</v>
      </c>
      <c r="E17" s="42">
        <f>SUM(E8:E16)</f>
        <v>0.99999999999999845</v>
      </c>
      <c r="G17" s="61"/>
      <c r="H17" s="37" t="s">
        <v>403</v>
      </c>
      <c r="I17" s="40">
        <f>SUM(I8:I16)</f>
        <v>1560348.0000000002</v>
      </c>
      <c r="J17" s="40">
        <f>SUM(J8:J16)</f>
        <v>8.9000000000000075</v>
      </c>
      <c r="K17" s="42">
        <f>SUM(K8:K16)</f>
        <v>1.0000000000000002</v>
      </c>
    </row>
    <row r="19" spans="1:11" s="7" customFormat="1" ht="30" customHeight="1" x14ac:dyDescent="0.3">
      <c r="A19" s="8" t="s">
        <v>1</v>
      </c>
      <c r="B19" s="8" t="s">
        <v>387</v>
      </c>
      <c r="C19" s="8" t="s">
        <v>402</v>
      </c>
      <c r="D19" s="8" t="s">
        <v>554</v>
      </c>
      <c r="E19" s="8" t="s">
        <v>388</v>
      </c>
      <c r="G19" s="8" t="s">
        <v>1</v>
      </c>
      <c r="H19" s="8" t="s">
        <v>387</v>
      </c>
      <c r="I19" s="8" t="s">
        <v>402</v>
      </c>
      <c r="J19" s="8" t="s">
        <v>554</v>
      </c>
      <c r="K19" s="8" t="s">
        <v>388</v>
      </c>
    </row>
    <row r="20" spans="1:11" ht="15" customHeight="1" x14ac:dyDescent="0.3">
      <c r="A20" s="59" t="s">
        <v>59</v>
      </c>
      <c r="B20" s="9" t="s">
        <v>389</v>
      </c>
      <c r="C20" s="11">
        <v>291312.18</v>
      </c>
      <c r="D20" s="11">
        <v>1.6616026694045201</v>
      </c>
      <c r="E20" s="41">
        <f>D20/D29</f>
        <v>0.38641922544291135</v>
      </c>
      <c r="G20" s="59" t="s">
        <v>28</v>
      </c>
      <c r="H20" s="9" t="s">
        <v>389</v>
      </c>
      <c r="I20" s="11">
        <v>243889.27</v>
      </c>
      <c r="J20" s="11">
        <v>1.3911092288386999</v>
      </c>
      <c r="K20" s="41">
        <f>D20/D29</f>
        <v>0.38641922544291135</v>
      </c>
    </row>
    <row r="21" spans="1:11" ht="15" customHeight="1" x14ac:dyDescent="0.3">
      <c r="A21" s="60"/>
      <c r="B21" s="9" t="s">
        <v>390</v>
      </c>
      <c r="C21" s="11">
        <v>49192.57</v>
      </c>
      <c r="D21" s="11">
        <v>0.280587326032398</v>
      </c>
      <c r="E21" s="41">
        <f>D21/D29</f>
        <v>6.5252866519162275E-2</v>
      </c>
      <c r="G21" s="60"/>
      <c r="H21" s="9" t="s">
        <v>390</v>
      </c>
      <c r="I21" s="11">
        <v>41184.47</v>
      </c>
      <c r="J21" s="11">
        <v>0.234910278348163</v>
      </c>
      <c r="K21" s="41">
        <f>D21/D29</f>
        <v>6.5252866519162275E-2</v>
      </c>
    </row>
    <row r="22" spans="1:11" ht="15" customHeight="1" x14ac:dyDescent="0.3">
      <c r="A22" s="60"/>
      <c r="B22" s="9" t="s">
        <v>391</v>
      </c>
      <c r="C22" s="11">
        <v>170636.68</v>
      </c>
      <c r="D22" s="11">
        <v>0.97328701802418405</v>
      </c>
      <c r="E22" s="41">
        <f>D22/D29</f>
        <v>0.22634581814515892</v>
      </c>
      <c r="G22" s="60"/>
      <c r="H22" s="9" t="s">
        <v>391</v>
      </c>
      <c r="I22" s="11">
        <v>142858.625</v>
      </c>
      <c r="J22" s="11">
        <v>0.81484499771845798</v>
      </c>
      <c r="K22" s="41">
        <f>D22/D29</f>
        <v>0.22634581814515892</v>
      </c>
    </row>
    <row r="23" spans="1:11" ht="15" customHeight="1" x14ac:dyDescent="0.3">
      <c r="A23" s="60"/>
      <c r="B23" s="9" t="s">
        <v>392</v>
      </c>
      <c r="C23" s="11">
        <v>67332.324999999997</v>
      </c>
      <c r="D23" s="11">
        <v>0.38405387291809301</v>
      </c>
      <c r="E23" s="41">
        <f>D23/D29</f>
        <v>8.9314854166998303E-2</v>
      </c>
      <c r="G23" s="60"/>
      <c r="H23" s="9" t="s">
        <v>392</v>
      </c>
      <c r="I23" s="11">
        <v>56371.245000000003</v>
      </c>
      <c r="J23" s="11">
        <v>0.32153345311430498</v>
      </c>
      <c r="K23" s="41">
        <f>D23/D29</f>
        <v>8.9314854166998303E-2</v>
      </c>
    </row>
    <row r="24" spans="1:11" ht="15" customHeight="1" x14ac:dyDescent="0.3">
      <c r="A24" s="60"/>
      <c r="B24" s="9" t="s">
        <v>393</v>
      </c>
      <c r="C24" s="11">
        <v>23059.02</v>
      </c>
      <c r="D24" s="11">
        <v>0.13152532511978099</v>
      </c>
      <c r="E24" s="41">
        <f>D24/D29</f>
        <v>3.0587284911576949E-2</v>
      </c>
      <c r="G24" s="60"/>
      <c r="H24" s="9" t="s">
        <v>393</v>
      </c>
      <c r="I24" s="11">
        <v>19305.215</v>
      </c>
      <c r="J24" s="11">
        <v>0.11011416267396799</v>
      </c>
      <c r="K24" s="41">
        <f>D24/D29</f>
        <v>3.0587284911576949E-2</v>
      </c>
    </row>
    <row r="25" spans="1:11" ht="15" customHeight="1" x14ac:dyDescent="0.3">
      <c r="A25" s="60"/>
      <c r="B25" s="9" t="s">
        <v>394</v>
      </c>
      <c r="C25" s="11">
        <v>60107.16</v>
      </c>
      <c r="D25" s="11">
        <v>0.34284257357974002</v>
      </c>
      <c r="E25" s="41">
        <f>D25/D29</f>
        <v>7.9730831065055754E-2</v>
      </c>
      <c r="G25" s="60"/>
      <c r="H25" s="9" t="s">
        <v>394</v>
      </c>
      <c r="I25" s="11">
        <v>50322.28</v>
      </c>
      <c r="J25" s="11">
        <v>0.28703102897558702</v>
      </c>
      <c r="K25" s="41">
        <f>D25/D29</f>
        <v>7.9730831065055754E-2</v>
      </c>
    </row>
    <row r="26" spans="1:11" ht="15" customHeight="1" x14ac:dyDescent="0.3">
      <c r="A26" s="60"/>
      <c r="B26" s="9" t="s">
        <v>395</v>
      </c>
      <c r="C26" s="11">
        <v>15372.68</v>
      </c>
      <c r="D26" s="11">
        <v>8.7683550079853997E-2</v>
      </c>
      <c r="E26" s="41">
        <f>D26/D29</f>
        <v>2.0391523274384635E-2</v>
      </c>
      <c r="G26" s="60"/>
      <c r="H26" s="9" t="s">
        <v>395</v>
      </c>
      <c r="I26" s="11">
        <v>12870.15</v>
      </c>
      <c r="J26" s="11">
        <v>7.34094798083504E-2</v>
      </c>
      <c r="K26" s="41">
        <f>D26/D29</f>
        <v>2.0391523274384635E-2</v>
      </c>
    </row>
    <row r="27" spans="1:11" ht="15" customHeight="1" x14ac:dyDescent="0.3">
      <c r="A27" s="60"/>
      <c r="B27" s="9" t="s">
        <v>396</v>
      </c>
      <c r="C27" s="11">
        <v>15372.68</v>
      </c>
      <c r="D27" s="11">
        <v>8.7683550079853997E-2</v>
      </c>
      <c r="E27" s="41">
        <f>D27/D29</f>
        <v>2.0391523274384635E-2</v>
      </c>
      <c r="G27" s="60"/>
      <c r="H27" s="9" t="s">
        <v>396</v>
      </c>
      <c r="I27" s="11">
        <v>12870.15</v>
      </c>
      <c r="J27" s="11">
        <v>7.34094798083504E-2</v>
      </c>
      <c r="K27" s="41">
        <f>D27/D29</f>
        <v>2.0391523274384635E-2</v>
      </c>
    </row>
    <row r="28" spans="1:11" ht="15" customHeight="1" x14ac:dyDescent="0.3">
      <c r="A28" s="60"/>
      <c r="B28" s="9" t="s">
        <v>397</v>
      </c>
      <c r="C28" s="11">
        <v>61490.705000000002</v>
      </c>
      <c r="D28" s="11">
        <v>0.35073411476157901</v>
      </c>
      <c r="E28" s="41">
        <f>D28/D29</f>
        <v>8.1566073200367142E-2</v>
      </c>
      <c r="G28" s="60"/>
      <c r="H28" s="9" t="s">
        <v>397</v>
      </c>
      <c r="I28" s="11">
        <v>51480.595000000001</v>
      </c>
      <c r="J28" s="11">
        <v>0.293637890714123</v>
      </c>
      <c r="K28" s="41">
        <f>D28/D29</f>
        <v>8.1566073200367142E-2</v>
      </c>
    </row>
    <row r="29" spans="1:11" s="2" customFormat="1" ht="15" customHeight="1" x14ac:dyDescent="0.3">
      <c r="A29" s="61"/>
      <c r="B29" s="37" t="s">
        <v>403</v>
      </c>
      <c r="C29" s="40">
        <f>SUM(C20:C28)</f>
        <v>753876.00000000012</v>
      </c>
      <c r="D29" s="40">
        <f>SUM(D20:D28)</f>
        <v>4.3000000000000034</v>
      </c>
      <c r="E29" s="42">
        <f>SUM(E20:E28)</f>
        <v>1</v>
      </c>
      <c r="G29" s="61"/>
      <c r="H29" s="37" t="s">
        <v>403</v>
      </c>
      <c r="I29" s="40">
        <f>SUM(I20:I28)</f>
        <v>631152</v>
      </c>
      <c r="J29" s="40">
        <f>SUM(J20:J28)</f>
        <v>3.6000000000000036</v>
      </c>
      <c r="K29" s="42">
        <f>SUM(K20:K28)</f>
        <v>1</v>
      </c>
    </row>
    <row r="31" spans="1:11" s="7" customFormat="1" ht="30" customHeight="1" x14ac:dyDescent="0.3">
      <c r="A31" s="8" t="s">
        <v>1</v>
      </c>
      <c r="B31" s="8" t="s">
        <v>387</v>
      </c>
      <c r="C31" s="8" t="s">
        <v>402</v>
      </c>
      <c r="D31" s="8" t="s">
        <v>554</v>
      </c>
      <c r="E31" s="8" t="s">
        <v>388</v>
      </c>
      <c r="G31" s="8" t="s">
        <v>1</v>
      </c>
      <c r="H31" s="8" t="s">
        <v>387</v>
      </c>
      <c r="I31" s="8" t="s">
        <v>402</v>
      </c>
      <c r="J31" s="8" t="s">
        <v>554</v>
      </c>
      <c r="K31" s="8" t="s">
        <v>388</v>
      </c>
    </row>
    <row r="32" spans="1:11" ht="15" customHeight="1" x14ac:dyDescent="0.3">
      <c r="A32" s="59" t="s">
        <v>230</v>
      </c>
      <c r="B32" s="9" t="s">
        <v>389</v>
      </c>
      <c r="C32" s="11">
        <v>501327.94500000001</v>
      </c>
      <c r="D32" s="11">
        <v>2.8595023100615999</v>
      </c>
      <c r="E32" s="41">
        <f>D32/D41</f>
        <v>0.38641923108940557</v>
      </c>
      <c r="G32" s="59" t="s">
        <v>19</v>
      </c>
      <c r="H32" s="9" t="s">
        <v>389</v>
      </c>
      <c r="I32" s="11">
        <v>846837.77500000002</v>
      </c>
      <c r="J32" s="11">
        <v>4.8302405601186402</v>
      </c>
      <c r="K32" s="41">
        <f>D32/D41</f>
        <v>0.38641923108940557</v>
      </c>
    </row>
    <row r="33" spans="1:11" ht="15" customHeight="1" x14ac:dyDescent="0.3">
      <c r="A33" s="60"/>
      <c r="B33" s="9" t="s">
        <v>390</v>
      </c>
      <c r="C33" s="11">
        <v>84656.964999999997</v>
      </c>
      <c r="D33" s="11">
        <v>0.48287112137805199</v>
      </c>
      <c r="E33" s="41">
        <f>D33/D41</f>
        <v>6.5252854240277325E-2</v>
      </c>
      <c r="G33" s="60"/>
      <c r="H33" s="9" t="s">
        <v>390</v>
      </c>
      <c r="I33" s="11">
        <v>143001.63500000001</v>
      </c>
      <c r="J33" s="11">
        <v>0.81566070613734898</v>
      </c>
      <c r="K33" s="41">
        <f>D33/D41</f>
        <v>6.5252854240277325E-2</v>
      </c>
    </row>
    <row r="34" spans="1:11" ht="15" customHeight="1" x14ac:dyDescent="0.3">
      <c r="A34" s="60"/>
      <c r="B34" s="9" t="s">
        <v>391</v>
      </c>
      <c r="C34" s="11">
        <v>293653.85499999998</v>
      </c>
      <c r="D34" s="11">
        <v>1.67495924595026</v>
      </c>
      <c r="E34" s="41">
        <f>D34/D41</f>
        <v>0.22634584404733255</v>
      </c>
      <c r="G34" s="60"/>
      <c r="H34" s="9" t="s">
        <v>391</v>
      </c>
      <c r="I34" s="11">
        <v>496036.9</v>
      </c>
      <c r="J34" s="11">
        <v>2.8293229523157701</v>
      </c>
      <c r="K34" s="41">
        <f>D34/D41</f>
        <v>0.22634584404733255</v>
      </c>
    </row>
    <row r="35" spans="1:11" ht="15" customHeight="1" x14ac:dyDescent="0.3">
      <c r="A35" s="60"/>
      <c r="B35" s="9" t="s">
        <v>392</v>
      </c>
      <c r="C35" s="11">
        <v>115874.23</v>
      </c>
      <c r="D35" s="11">
        <v>0.66092989961213799</v>
      </c>
      <c r="E35" s="41">
        <f>D35/D41</f>
        <v>8.9314851298937611E-2</v>
      </c>
      <c r="G35" s="60"/>
      <c r="H35" s="9" t="s">
        <v>392</v>
      </c>
      <c r="I35" s="11">
        <v>195733.49</v>
      </c>
      <c r="J35" s="11">
        <v>1.1164356034679399</v>
      </c>
      <c r="K35" s="41">
        <f>D35/D41</f>
        <v>8.9314851298937611E-2</v>
      </c>
    </row>
    <row r="36" spans="1:11" ht="15" customHeight="1" x14ac:dyDescent="0.3">
      <c r="A36" s="60"/>
      <c r="B36" s="9" t="s">
        <v>393</v>
      </c>
      <c r="C36" s="11">
        <v>39682.959999999999</v>
      </c>
      <c r="D36" s="11">
        <v>0.22634588181610801</v>
      </c>
      <c r="E36" s="41">
        <f>D36/D41</f>
        <v>3.0587281326501094E-2</v>
      </c>
      <c r="G36" s="60"/>
      <c r="H36" s="9" t="s">
        <v>393</v>
      </c>
      <c r="I36" s="11">
        <v>67032.02</v>
      </c>
      <c r="J36" s="11">
        <v>0.382340976500114</v>
      </c>
      <c r="K36" s="41">
        <f>D36/D41</f>
        <v>3.0587281326501094E-2</v>
      </c>
    </row>
    <row r="37" spans="1:11" ht="15" customHeight="1" x14ac:dyDescent="0.3">
      <c r="A37" s="60"/>
      <c r="B37" s="9" t="s">
        <v>394</v>
      </c>
      <c r="C37" s="11">
        <v>103440.22500000001</v>
      </c>
      <c r="D37" s="11">
        <v>0.59000812799452396</v>
      </c>
      <c r="E37" s="41">
        <f>D37/D41</f>
        <v>7.9730828107368132E-2</v>
      </c>
      <c r="G37" s="60"/>
      <c r="H37" s="9" t="s">
        <v>394</v>
      </c>
      <c r="I37" s="11">
        <v>174730.11499999999</v>
      </c>
      <c r="J37" s="11">
        <v>0.99663538101756799</v>
      </c>
      <c r="K37" s="41">
        <f>D37/D41</f>
        <v>7.9730828107368132E-2</v>
      </c>
    </row>
    <row r="38" spans="1:11" ht="15" customHeight="1" x14ac:dyDescent="0.3">
      <c r="A38" s="60"/>
      <c r="B38" s="9" t="s">
        <v>395</v>
      </c>
      <c r="C38" s="11">
        <v>26455.305</v>
      </c>
      <c r="D38" s="11">
        <v>0.15089724503764501</v>
      </c>
      <c r="E38" s="41">
        <f>D38/D41</f>
        <v>2.0391519599681766E-2</v>
      </c>
      <c r="G38" s="60"/>
      <c r="H38" s="9" t="s">
        <v>395</v>
      </c>
      <c r="I38" s="11">
        <v>44688.01</v>
      </c>
      <c r="J38" s="11">
        <v>0.25489396532055703</v>
      </c>
      <c r="K38" s="41">
        <f>D38/D41</f>
        <v>2.0391519599681766E-2</v>
      </c>
    </row>
    <row r="39" spans="1:11" ht="15" customHeight="1" x14ac:dyDescent="0.3">
      <c r="A39" s="60"/>
      <c r="B39" s="9" t="s">
        <v>396</v>
      </c>
      <c r="C39" s="11">
        <v>26455.305</v>
      </c>
      <c r="D39" s="11">
        <v>0.15089724503764501</v>
      </c>
      <c r="E39" s="41">
        <f>D39/D41</f>
        <v>2.0391519599681766E-2</v>
      </c>
      <c r="G39" s="60"/>
      <c r="H39" s="9" t="s">
        <v>396</v>
      </c>
      <c r="I39" s="11">
        <v>44688.01</v>
      </c>
      <c r="J39" s="11">
        <v>0.25489396532055703</v>
      </c>
      <c r="K39" s="41">
        <f>D39/D41</f>
        <v>2.0391519599681766E-2</v>
      </c>
    </row>
    <row r="40" spans="1:11" ht="15" customHeight="1" x14ac:dyDescent="0.3">
      <c r="A40" s="60"/>
      <c r="B40" s="9" t="s">
        <v>397</v>
      </c>
      <c r="C40" s="11">
        <v>105821.21</v>
      </c>
      <c r="D40" s="11">
        <v>0.60358892311202395</v>
      </c>
      <c r="E40" s="41">
        <f>D40/D41</f>
        <v>8.1566070690814077E-2</v>
      </c>
      <c r="G40" s="60"/>
      <c r="H40" s="9" t="s">
        <v>397</v>
      </c>
      <c r="I40" s="11">
        <v>178752.04500000001</v>
      </c>
      <c r="J40" s="11">
        <v>1.0195758898015099</v>
      </c>
      <c r="K40" s="41">
        <f>D40/D41</f>
        <v>8.1566070690814077E-2</v>
      </c>
    </row>
    <row r="41" spans="1:11" s="2" customFormat="1" ht="15" customHeight="1" x14ac:dyDescent="0.3">
      <c r="A41" s="61"/>
      <c r="B41" s="37" t="s">
        <v>403</v>
      </c>
      <c r="C41" s="40">
        <f>SUM(C32:C40)</f>
        <v>1297367.9999999998</v>
      </c>
      <c r="D41" s="40">
        <f>SUM(D32:D40)</f>
        <v>7.3999999999999968</v>
      </c>
      <c r="E41" s="42">
        <f>SUM(E32:E40)</f>
        <v>0.99999999999999989</v>
      </c>
      <c r="G41" s="61"/>
      <c r="H41" s="37" t="s">
        <v>403</v>
      </c>
      <c r="I41" s="40">
        <f>SUM(I32:I40)</f>
        <v>2191500</v>
      </c>
      <c r="J41" s="40">
        <f>SUM(J32:J40)</f>
        <v>12.500000000000004</v>
      </c>
      <c r="K41" s="42">
        <f>SUM(K32:K40)</f>
        <v>0.99999999999999989</v>
      </c>
    </row>
    <row r="43" spans="1:11" s="7" customFormat="1" ht="30" customHeight="1" x14ac:dyDescent="0.3">
      <c r="A43" s="8" t="s">
        <v>1</v>
      </c>
      <c r="B43" s="8" t="s">
        <v>387</v>
      </c>
      <c r="C43" s="8" t="s">
        <v>402</v>
      </c>
      <c r="D43" s="8" t="s">
        <v>554</v>
      </c>
      <c r="E43" s="8" t="s">
        <v>388</v>
      </c>
      <c r="G43" s="8" t="s">
        <v>1</v>
      </c>
      <c r="H43" s="8" t="s">
        <v>387</v>
      </c>
      <c r="I43" s="8" t="s">
        <v>402</v>
      </c>
      <c r="J43" s="8" t="s">
        <v>554</v>
      </c>
      <c r="K43" s="8" t="s">
        <v>388</v>
      </c>
    </row>
    <row r="44" spans="1:11" ht="15" customHeight="1" x14ac:dyDescent="0.3">
      <c r="A44" s="59" t="s">
        <v>166</v>
      </c>
      <c r="B44" s="9" t="s">
        <v>389</v>
      </c>
      <c r="C44" s="11">
        <v>785865.47499999998</v>
      </c>
      <c r="D44" s="11">
        <v>4.4824633527264401</v>
      </c>
      <c r="E44" s="41">
        <f>D44/D53</f>
        <v>0.38641925454538278</v>
      </c>
      <c r="G44" s="59" t="s">
        <v>35</v>
      </c>
      <c r="H44" s="9" t="s">
        <v>389</v>
      </c>
      <c r="I44" s="11">
        <v>210015.77</v>
      </c>
      <c r="J44" s="11">
        <v>1.1978996691763599</v>
      </c>
      <c r="K44" s="41">
        <f>D44/D53</f>
        <v>0.38641925454538278</v>
      </c>
    </row>
    <row r="45" spans="1:11" ht="15" customHeight="1" x14ac:dyDescent="0.3">
      <c r="A45" s="60"/>
      <c r="B45" s="9" t="s">
        <v>390</v>
      </c>
      <c r="C45" s="11">
        <v>132705.51</v>
      </c>
      <c r="D45" s="11">
        <v>0.75693309377138995</v>
      </c>
      <c r="E45" s="41">
        <f>D45/D53</f>
        <v>6.5252852911326722E-2</v>
      </c>
      <c r="G45" s="60"/>
      <c r="H45" s="9" t="s">
        <v>390</v>
      </c>
      <c r="I45" s="11">
        <v>35464.410000000003</v>
      </c>
      <c r="J45" s="11">
        <v>0.202283880903491</v>
      </c>
      <c r="K45" s="41">
        <f>D45/D53</f>
        <v>6.5252852911326722E-2</v>
      </c>
    </row>
    <row r="46" spans="1:11" ht="15" customHeight="1" x14ac:dyDescent="0.3">
      <c r="A46" s="60"/>
      <c r="B46" s="9" t="s">
        <v>391</v>
      </c>
      <c r="C46" s="11">
        <v>460322.255</v>
      </c>
      <c r="D46" s="11">
        <v>2.6256117670545298</v>
      </c>
      <c r="E46" s="41">
        <f>D46/D53</f>
        <v>0.22634584198745947</v>
      </c>
      <c r="G46" s="60"/>
      <c r="H46" s="9" t="s">
        <v>391</v>
      </c>
      <c r="I46" s="11">
        <v>123017.16</v>
      </c>
      <c r="J46" s="11">
        <v>0.70167214236824105</v>
      </c>
      <c r="K46" s="41">
        <f>D46/D53</f>
        <v>0.22634584198745947</v>
      </c>
    </row>
    <row r="47" spans="1:11" ht="15" customHeight="1" x14ac:dyDescent="0.3">
      <c r="A47" s="60"/>
      <c r="B47" s="9" t="s">
        <v>392</v>
      </c>
      <c r="C47" s="11">
        <v>181640.67</v>
      </c>
      <c r="D47" s="11">
        <v>1.0360521902806299</v>
      </c>
      <c r="E47" s="41">
        <f>D47/D53</f>
        <v>8.9314843989709472E-2</v>
      </c>
      <c r="G47" s="60"/>
      <c r="H47" s="9" t="s">
        <v>392</v>
      </c>
      <c r="I47" s="11">
        <v>48541.904999999999</v>
      </c>
      <c r="J47" s="11">
        <v>0.27687602669404499</v>
      </c>
      <c r="K47" s="41">
        <f>D47/D53</f>
        <v>8.9314843989709472E-2</v>
      </c>
    </row>
    <row r="48" spans="1:11" ht="15" customHeight="1" x14ac:dyDescent="0.3">
      <c r="A48" s="60"/>
      <c r="B48" s="9" t="s">
        <v>393</v>
      </c>
      <c r="C48" s="11">
        <v>62205.714999999997</v>
      </c>
      <c r="D48" s="11">
        <v>0.35481242870180202</v>
      </c>
      <c r="E48" s="41">
        <f>D48/D53</f>
        <v>3.0587278336362243E-2</v>
      </c>
      <c r="G48" s="60"/>
      <c r="H48" s="9" t="s">
        <v>393</v>
      </c>
      <c r="I48" s="11">
        <v>16623.939999999999</v>
      </c>
      <c r="J48" s="11">
        <v>9.4820556696326705E-2</v>
      </c>
      <c r="K48" s="41">
        <f>D48/D53</f>
        <v>3.0587278336362243E-2</v>
      </c>
    </row>
    <row r="49" spans="1:11" ht="15" customHeight="1" x14ac:dyDescent="0.3">
      <c r="A49" s="60"/>
      <c r="B49" s="9" t="s">
        <v>394</v>
      </c>
      <c r="C49" s="11">
        <v>162149.54500000001</v>
      </c>
      <c r="D49" s="11">
        <v>0.924877623773671</v>
      </c>
      <c r="E49" s="41">
        <f>D49/D53</f>
        <v>7.9730829635661291E-2</v>
      </c>
      <c r="G49" s="60"/>
      <c r="H49" s="9" t="s">
        <v>394</v>
      </c>
      <c r="I49" s="11">
        <v>43333.06</v>
      </c>
      <c r="J49" s="11">
        <v>0.247165525895505</v>
      </c>
      <c r="K49" s="41">
        <f>D49/D53</f>
        <v>7.9730829635661291E-2</v>
      </c>
    </row>
    <row r="50" spans="1:11" ht="15" customHeight="1" x14ac:dyDescent="0.3">
      <c r="A50" s="60"/>
      <c r="B50" s="9" t="s">
        <v>395</v>
      </c>
      <c r="C50" s="11">
        <v>41470.464999999997</v>
      </c>
      <c r="D50" s="11">
        <v>0.23654155258955101</v>
      </c>
      <c r="E50" s="41">
        <f>D50/D53</f>
        <v>2.0391513154271641E-2</v>
      </c>
      <c r="G50" s="60"/>
      <c r="H50" s="9" t="s">
        <v>395</v>
      </c>
      <c r="I50" s="11">
        <v>11082.625</v>
      </c>
      <c r="J50" s="11">
        <v>6.32136949577915E-2</v>
      </c>
      <c r="K50" s="41">
        <f>D50/D53</f>
        <v>2.0391513154271641E-2</v>
      </c>
    </row>
    <row r="51" spans="1:11" ht="15" customHeight="1" x14ac:dyDescent="0.3">
      <c r="A51" s="60"/>
      <c r="B51" s="9" t="s">
        <v>396</v>
      </c>
      <c r="C51" s="11">
        <v>41470.464999999997</v>
      </c>
      <c r="D51" s="11">
        <v>0.23654155258955101</v>
      </c>
      <c r="E51" s="41">
        <f>D51/D53</f>
        <v>2.0391513154271641E-2</v>
      </c>
      <c r="G51" s="60"/>
      <c r="H51" s="9" t="s">
        <v>396</v>
      </c>
      <c r="I51" s="11">
        <v>11082.625</v>
      </c>
      <c r="J51" s="11">
        <v>6.32136949577915E-2</v>
      </c>
      <c r="K51" s="41">
        <f>D51/D53</f>
        <v>2.0391513154271641E-2</v>
      </c>
    </row>
    <row r="52" spans="1:11" ht="15" customHeight="1" x14ac:dyDescent="0.3">
      <c r="A52" s="60"/>
      <c r="B52" s="9" t="s">
        <v>397</v>
      </c>
      <c r="C52" s="11">
        <v>165881.9</v>
      </c>
      <c r="D52" s="11">
        <v>0.94616643851243398</v>
      </c>
      <c r="E52" s="41">
        <f>D52/D53</f>
        <v>8.1566072285554653E-2</v>
      </c>
      <c r="G52" s="60"/>
      <c r="H52" s="9" t="s">
        <v>397</v>
      </c>
      <c r="I52" s="11">
        <v>44330.504999999997</v>
      </c>
      <c r="J52" s="11">
        <v>0.25285480835044499</v>
      </c>
      <c r="K52" s="41">
        <f>D52/D53</f>
        <v>8.1566072285554653E-2</v>
      </c>
    </row>
    <row r="53" spans="1:11" s="2" customFormat="1" ht="15" customHeight="1" x14ac:dyDescent="0.3">
      <c r="A53" s="61"/>
      <c r="B53" s="37" t="s">
        <v>403</v>
      </c>
      <c r="C53" s="40">
        <f>SUM(C44:C52)</f>
        <v>2033712</v>
      </c>
      <c r="D53" s="40">
        <f>SUM(D44:D52)</f>
        <v>11.6</v>
      </c>
      <c r="E53" s="42">
        <f>SUM(E44:E52)</f>
        <v>0.99999999999999989</v>
      </c>
      <c r="G53" s="61"/>
      <c r="H53" s="37" t="s">
        <v>403</v>
      </c>
      <c r="I53" s="40">
        <f>SUM(I44:I52)</f>
        <v>543492</v>
      </c>
      <c r="J53" s="40">
        <f>SUM(J44:J52)</f>
        <v>3.0999999999999965</v>
      </c>
      <c r="K53" s="42">
        <f>SUM(K44:K52)</f>
        <v>0.99999999999999989</v>
      </c>
    </row>
    <row r="55" spans="1:11" s="7" customFormat="1" ht="30" customHeight="1" x14ac:dyDescent="0.3">
      <c r="A55" s="8" t="s">
        <v>1</v>
      </c>
      <c r="B55" s="8" t="s">
        <v>387</v>
      </c>
      <c r="C55" s="8" t="s">
        <v>402</v>
      </c>
      <c r="D55" s="8" t="s">
        <v>554</v>
      </c>
      <c r="E55" s="8" t="s">
        <v>388</v>
      </c>
      <c r="G55" s="8" t="s">
        <v>1</v>
      </c>
      <c r="H55" s="8" t="s">
        <v>387</v>
      </c>
      <c r="I55" s="8" t="s">
        <v>402</v>
      </c>
      <c r="J55" s="8" t="s">
        <v>554</v>
      </c>
      <c r="K55" s="8" t="s">
        <v>388</v>
      </c>
    </row>
    <row r="56" spans="1:11" ht="15" customHeight="1" x14ac:dyDescent="0.3">
      <c r="A56" s="59" t="s">
        <v>24</v>
      </c>
      <c r="B56" s="9" t="s">
        <v>389</v>
      </c>
      <c r="C56" s="11">
        <v>284537.47499999998</v>
      </c>
      <c r="D56" s="11">
        <v>1.6229607289527701</v>
      </c>
      <c r="E56" s="41">
        <f>D56/D65</f>
        <v>0.38641922117923111</v>
      </c>
      <c r="G56" s="59" t="s">
        <v>52</v>
      </c>
      <c r="H56" s="9" t="s">
        <v>389</v>
      </c>
      <c r="I56" s="11">
        <v>365833.935</v>
      </c>
      <c r="J56" s="11">
        <v>2.0866640143737198</v>
      </c>
      <c r="K56" s="41">
        <f>D56/D65</f>
        <v>0.38641922117923111</v>
      </c>
    </row>
    <row r="57" spans="1:11" ht="15" customHeight="1" x14ac:dyDescent="0.3">
      <c r="A57" s="60"/>
      <c r="B57" s="9" t="s">
        <v>390</v>
      </c>
      <c r="C57" s="11">
        <v>48048.55</v>
      </c>
      <c r="D57" s="11">
        <v>0.27406200091261701</v>
      </c>
      <c r="E57" s="41">
        <f>D57/D65</f>
        <v>6.5252857360146937E-2</v>
      </c>
      <c r="G57" s="60"/>
      <c r="H57" s="9" t="s">
        <v>390</v>
      </c>
      <c r="I57" s="11">
        <v>61776.705000000002</v>
      </c>
      <c r="J57" s="11">
        <v>0.35236541752224498</v>
      </c>
      <c r="K57" s="41">
        <f>D57/D65</f>
        <v>6.5252857360146937E-2</v>
      </c>
    </row>
    <row r="58" spans="1:11" ht="15" customHeight="1" x14ac:dyDescent="0.3">
      <c r="A58" s="60"/>
      <c r="B58" s="9" t="s">
        <v>391</v>
      </c>
      <c r="C58" s="11">
        <v>166668.4</v>
      </c>
      <c r="D58" s="11">
        <v>0.95065252110426601</v>
      </c>
      <c r="E58" s="41">
        <f>D58/D65</f>
        <v>0.22634583835815866</v>
      </c>
      <c r="G58" s="60"/>
      <c r="H58" s="9" t="s">
        <v>391</v>
      </c>
      <c r="I58" s="11">
        <v>214287.965</v>
      </c>
      <c r="J58" s="11">
        <v>1.22226765343372</v>
      </c>
      <c r="K58" s="41">
        <f>D58/D65</f>
        <v>0.22634583835815866</v>
      </c>
    </row>
    <row r="59" spans="1:11" ht="15" customHeight="1" x14ac:dyDescent="0.3">
      <c r="A59" s="60"/>
      <c r="B59" s="9" t="s">
        <v>392</v>
      </c>
      <c r="C59" s="11">
        <v>65766.455000000002</v>
      </c>
      <c r="D59" s="11">
        <v>0.37512237622632899</v>
      </c>
      <c r="E59" s="41">
        <f>D59/D65</f>
        <v>8.9314851482459323E-2</v>
      </c>
      <c r="G59" s="60"/>
      <c r="H59" s="9" t="s">
        <v>392</v>
      </c>
      <c r="I59" s="11">
        <v>84556.86</v>
      </c>
      <c r="J59" s="11">
        <v>0.48230013689253898</v>
      </c>
      <c r="K59" s="41">
        <f>D59/D65</f>
        <v>8.9314851482459323E-2</v>
      </c>
    </row>
    <row r="60" spans="1:11" ht="15" customHeight="1" x14ac:dyDescent="0.3">
      <c r="A60" s="60"/>
      <c r="B60" s="9" t="s">
        <v>393</v>
      </c>
      <c r="C60" s="11">
        <v>22522.755000000001</v>
      </c>
      <c r="D60" s="11">
        <v>0.128466546885695</v>
      </c>
      <c r="E60" s="41">
        <f>D60/D65</f>
        <v>3.0587273068022631E-2</v>
      </c>
      <c r="G60" s="60"/>
      <c r="H60" s="9" t="s">
        <v>393</v>
      </c>
      <c r="I60" s="11">
        <v>28957.825000000001</v>
      </c>
      <c r="J60" s="11">
        <v>0.16517125827059101</v>
      </c>
      <c r="K60" s="41">
        <f>D60/D65</f>
        <v>3.0587273068022631E-2</v>
      </c>
    </row>
    <row r="61" spans="1:11" ht="15" customHeight="1" x14ac:dyDescent="0.3">
      <c r="A61" s="60"/>
      <c r="B61" s="9" t="s">
        <v>394</v>
      </c>
      <c r="C61" s="11">
        <v>58709.324999999997</v>
      </c>
      <c r="D61" s="11">
        <v>0.33486952429842598</v>
      </c>
      <c r="E61" s="41">
        <f>D61/D65</f>
        <v>7.9730839118672889E-2</v>
      </c>
      <c r="G61" s="60"/>
      <c r="H61" s="9" t="s">
        <v>394</v>
      </c>
      <c r="I61" s="11">
        <v>75483.404999999999</v>
      </c>
      <c r="J61" s="11">
        <v>0.43054645790554402</v>
      </c>
      <c r="K61" s="41">
        <f>D61/D65</f>
        <v>7.9730839118672889E-2</v>
      </c>
    </row>
    <row r="62" spans="1:11" ht="15" customHeight="1" x14ac:dyDescent="0.3">
      <c r="A62" s="60"/>
      <c r="B62" s="9" t="s">
        <v>395</v>
      </c>
      <c r="C62" s="11">
        <v>15015.174999999999</v>
      </c>
      <c r="D62" s="11">
        <v>8.5644393109742201E-2</v>
      </c>
      <c r="E62" s="41">
        <f>D62/D65</f>
        <v>2.0391522168986247E-2</v>
      </c>
      <c r="G62" s="60"/>
      <c r="H62" s="9" t="s">
        <v>395</v>
      </c>
      <c r="I62" s="11">
        <v>19305.215</v>
      </c>
      <c r="J62" s="11">
        <v>0.11011416267396799</v>
      </c>
      <c r="K62" s="41">
        <f>D62/D65</f>
        <v>2.0391522168986247E-2</v>
      </c>
    </row>
    <row r="63" spans="1:11" ht="15" customHeight="1" x14ac:dyDescent="0.3">
      <c r="A63" s="60"/>
      <c r="B63" s="9" t="s">
        <v>396</v>
      </c>
      <c r="C63" s="11">
        <v>15015.174999999999</v>
      </c>
      <c r="D63" s="11">
        <v>8.5644393109742201E-2</v>
      </c>
      <c r="E63" s="41">
        <f>D63/D65</f>
        <v>2.0391522168986247E-2</v>
      </c>
      <c r="G63" s="60"/>
      <c r="H63" s="9" t="s">
        <v>396</v>
      </c>
      <c r="I63" s="11">
        <v>19305.215</v>
      </c>
      <c r="J63" s="11">
        <v>0.11011416267396799</v>
      </c>
      <c r="K63" s="41">
        <f>D63/D65</f>
        <v>2.0391522168986247E-2</v>
      </c>
    </row>
    <row r="64" spans="1:11" ht="15" customHeight="1" x14ac:dyDescent="0.3">
      <c r="A64" s="60"/>
      <c r="B64" s="9" t="s">
        <v>397</v>
      </c>
      <c r="C64" s="11">
        <v>60060.69</v>
      </c>
      <c r="D64" s="11">
        <v>0.34257751540041098</v>
      </c>
      <c r="E64" s="41">
        <f>D64/D65</f>
        <v>8.1566075095335977E-2</v>
      </c>
      <c r="G64" s="60"/>
      <c r="H64" s="9" t="s">
        <v>397</v>
      </c>
      <c r="I64" s="11">
        <v>77220.875</v>
      </c>
      <c r="J64" s="11">
        <v>0.44045673625370801</v>
      </c>
      <c r="K64" s="41">
        <f>D64/D65</f>
        <v>8.1566075095335977E-2</v>
      </c>
    </row>
    <row r="65" spans="1:11" s="2" customFormat="1" ht="15" customHeight="1" x14ac:dyDescent="0.3">
      <c r="A65" s="61"/>
      <c r="B65" s="37" t="s">
        <v>403</v>
      </c>
      <c r="C65" s="40">
        <f>SUM(C56:C64)</f>
        <v>736344</v>
      </c>
      <c r="D65" s="40">
        <f>SUM(D56:D64)</f>
        <v>4.1999999999999984</v>
      </c>
      <c r="E65" s="42">
        <f>SUM(E56:E64)</f>
        <v>1</v>
      </c>
      <c r="G65" s="61"/>
      <c r="H65" s="37" t="s">
        <v>403</v>
      </c>
      <c r="I65" s="40">
        <f>SUM(I56:I64)</f>
        <v>946727.99999999988</v>
      </c>
      <c r="J65" s="40">
        <f>SUM(J56:J64)</f>
        <v>5.4000000000000021</v>
      </c>
      <c r="K65" s="42">
        <f>SUM(K56:K64)</f>
        <v>1</v>
      </c>
    </row>
    <row r="67" spans="1:11" s="7" customFormat="1" ht="30" customHeight="1" x14ac:dyDescent="0.3">
      <c r="A67" s="8" t="s">
        <v>1</v>
      </c>
      <c r="B67" s="8" t="s">
        <v>387</v>
      </c>
      <c r="C67" s="8" t="s">
        <v>402</v>
      </c>
      <c r="D67" s="8" t="s">
        <v>554</v>
      </c>
      <c r="E67" s="8" t="s">
        <v>388</v>
      </c>
      <c r="G67" s="8" t="s">
        <v>1</v>
      </c>
      <c r="H67" s="8" t="s">
        <v>387</v>
      </c>
      <c r="I67" s="8" t="s">
        <v>402</v>
      </c>
      <c r="J67" s="8" t="s">
        <v>554</v>
      </c>
      <c r="K67" s="8" t="s">
        <v>388</v>
      </c>
    </row>
    <row r="68" spans="1:11" ht="15" customHeight="1" x14ac:dyDescent="0.3">
      <c r="A68" s="59" t="s">
        <v>174</v>
      </c>
      <c r="B68" s="9" t="s">
        <v>389</v>
      </c>
      <c r="C68" s="11">
        <v>298086.89</v>
      </c>
      <c r="D68" s="11">
        <v>1.7002446383755401</v>
      </c>
      <c r="E68" s="41">
        <f>D68/D77</f>
        <v>0.38641923599444111</v>
      </c>
      <c r="G68" s="59" t="s">
        <v>109</v>
      </c>
      <c r="H68" s="9" t="s">
        <v>389</v>
      </c>
      <c r="I68" s="11">
        <v>115169.93</v>
      </c>
      <c r="J68" s="11">
        <v>0.656912673967602</v>
      </c>
      <c r="K68" s="41">
        <f>D68/D77</f>
        <v>0.38641923599444111</v>
      </c>
    </row>
    <row r="69" spans="1:11" ht="15" customHeight="1" x14ac:dyDescent="0.3">
      <c r="A69" s="60"/>
      <c r="B69" s="9" t="s">
        <v>390</v>
      </c>
      <c r="C69" s="11">
        <v>50336.574999999997</v>
      </c>
      <c r="D69" s="11">
        <v>0.28711256559434201</v>
      </c>
      <c r="E69" s="41">
        <f>D69/D77</f>
        <v>6.5252855816895938E-2</v>
      </c>
      <c r="G69" s="60"/>
      <c r="H69" s="9" t="s">
        <v>390</v>
      </c>
      <c r="I69" s="11">
        <v>19448.23</v>
      </c>
      <c r="J69" s="11">
        <v>0.11092989961213801</v>
      </c>
      <c r="K69" s="41">
        <f>D69/D77</f>
        <v>6.5252855816895938E-2</v>
      </c>
    </row>
    <row r="70" spans="1:11" ht="15" customHeight="1" x14ac:dyDescent="0.3">
      <c r="A70" s="60"/>
      <c r="B70" s="9" t="s">
        <v>391</v>
      </c>
      <c r="C70" s="11">
        <v>174604.99</v>
      </c>
      <c r="D70" s="11">
        <v>0.99592168605977605</v>
      </c>
      <c r="E70" s="41">
        <f>D70/D77</f>
        <v>0.22634583774085831</v>
      </c>
      <c r="G70" s="60"/>
      <c r="H70" s="9" t="s">
        <v>391</v>
      </c>
      <c r="I70" s="11">
        <v>67461.014999999999</v>
      </c>
      <c r="J70" s="11">
        <v>0.384787902121834</v>
      </c>
      <c r="K70" s="41">
        <f>D70/D77</f>
        <v>0.22634583774085831</v>
      </c>
    </row>
    <row r="71" spans="1:11" ht="15" customHeight="1" x14ac:dyDescent="0.3">
      <c r="A71" s="60"/>
      <c r="B71" s="9" t="s">
        <v>392</v>
      </c>
      <c r="C71" s="11">
        <v>68898.179999999993</v>
      </c>
      <c r="D71" s="11">
        <v>0.39298528405201899</v>
      </c>
      <c r="E71" s="41">
        <f>D71/D77</f>
        <v>8.9314837284549822E-2</v>
      </c>
      <c r="G71" s="60"/>
      <c r="H71" s="9" t="s">
        <v>392</v>
      </c>
      <c r="I71" s="11">
        <v>26619.759999999998</v>
      </c>
      <c r="J71" s="11">
        <v>0.15183527264430799</v>
      </c>
      <c r="K71" s="41">
        <f>D71/D77</f>
        <v>8.9314837284549822E-2</v>
      </c>
    </row>
    <row r="72" spans="1:11" ht="15" customHeight="1" x14ac:dyDescent="0.3">
      <c r="A72" s="60"/>
      <c r="B72" s="9" t="s">
        <v>393</v>
      </c>
      <c r="C72" s="11">
        <v>23595.27</v>
      </c>
      <c r="D72" s="11">
        <v>0.13458401779602999</v>
      </c>
      <c r="E72" s="41">
        <f>D72/D77</f>
        <v>3.0587276771825014E-2</v>
      </c>
      <c r="G72" s="60"/>
      <c r="H72" s="9" t="s">
        <v>393</v>
      </c>
      <c r="I72" s="11">
        <v>9116.36</v>
      </c>
      <c r="J72" s="11">
        <v>5.19984029203742E-2</v>
      </c>
      <c r="K72" s="41">
        <f>D72/D77</f>
        <v>3.0587276771825014E-2</v>
      </c>
    </row>
    <row r="73" spans="1:11" ht="15" customHeight="1" x14ac:dyDescent="0.3">
      <c r="A73" s="60"/>
      <c r="B73" s="9" t="s">
        <v>394</v>
      </c>
      <c r="C73" s="11">
        <v>61505</v>
      </c>
      <c r="D73" s="11">
        <v>0.35081565138033299</v>
      </c>
      <c r="E73" s="41">
        <f>D73/D77</f>
        <v>7.973082985916663E-2</v>
      </c>
      <c r="G73" s="60"/>
      <c r="H73" s="9" t="s">
        <v>394</v>
      </c>
      <c r="I73" s="11">
        <v>23763.305</v>
      </c>
      <c r="J73" s="11">
        <v>0.13554246520648</v>
      </c>
      <c r="K73" s="41">
        <f>D73/D77</f>
        <v>7.973082985916663E-2</v>
      </c>
    </row>
    <row r="74" spans="1:11" ht="15" customHeight="1" x14ac:dyDescent="0.3">
      <c r="A74" s="60"/>
      <c r="B74" s="9" t="s">
        <v>395</v>
      </c>
      <c r="C74" s="11">
        <v>15730.184999999999</v>
      </c>
      <c r="D74" s="11">
        <v>8.9722707049965794E-2</v>
      </c>
      <c r="E74" s="41">
        <f>D74/D77</f>
        <v>2.039152432953769E-2</v>
      </c>
      <c r="G74" s="60"/>
      <c r="H74" s="9" t="s">
        <v>395</v>
      </c>
      <c r="I74" s="11">
        <v>6077.56</v>
      </c>
      <c r="J74" s="11">
        <v>3.4665525895505402E-2</v>
      </c>
      <c r="K74" s="41">
        <f>D74/D77</f>
        <v>2.039152432953769E-2</v>
      </c>
    </row>
    <row r="75" spans="1:11" ht="15" customHeight="1" x14ac:dyDescent="0.3">
      <c r="A75" s="60"/>
      <c r="B75" s="9" t="s">
        <v>396</v>
      </c>
      <c r="C75" s="11">
        <v>15730.184999999999</v>
      </c>
      <c r="D75" s="11">
        <v>8.9722707049965794E-2</v>
      </c>
      <c r="E75" s="41">
        <f>D75/D77</f>
        <v>2.039152432953769E-2</v>
      </c>
      <c r="G75" s="60"/>
      <c r="H75" s="9" t="s">
        <v>396</v>
      </c>
      <c r="I75" s="11">
        <v>6077.56</v>
      </c>
      <c r="J75" s="11">
        <v>3.4665525895505402E-2</v>
      </c>
      <c r="K75" s="41">
        <f>D75/D77</f>
        <v>2.039152432953769E-2</v>
      </c>
    </row>
    <row r="76" spans="1:11" ht="15" customHeight="1" x14ac:dyDescent="0.3">
      <c r="A76" s="60"/>
      <c r="B76" s="9" t="s">
        <v>397</v>
      </c>
      <c r="C76" s="11">
        <v>62920.724999999999</v>
      </c>
      <c r="D76" s="11">
        <v>0.35889074264202597</v>
      </c>
      <c r="E76" s="41">
        <f>D76/D77</f>
        <v>8.1566077873187759E-2</v>
      </c>
      <c r="G76" s="60"/>
      <c r="H76" s="9" t="s">
        <v>397</v>
      </c>
      <c r="I76" s="11">
        <v>24310.28</v>
      </c>
      <c r="J76" s="11">
        <v>0.138662331736254</v>
      </c>
      <c r="K76" s="41">
        <f>D76/D77</f>
        <v>8.1566077873187759E-2</v>
      </c>
    </row>
    <row r="77" spans="1:11" s="2" customFormat="1" ht="15" customHeight="1" x14ac:dyDescent="0.3">
      <c r="A77" s="61"/>
      <c r="B77" s="37" t="s">
        <v>403</v>
      </c>
      <c r="C77" s="40">
        <f>SUM(C68:C76)</f>
        <v>771408.00000000012</v>
      </c>
      <c r="D77" s="40">
        <f>SUM(D68:D76)</f>
        <v>4.3999999999999977</v>
      </c>
      <c r="E77" s="42">
        <f>SUM(E68:E76)</f>
        <v>1</v>
      </c>
      <c r="G77" s="61"/>
      <c r="H77" s="37" t="s">
        <v>403</v>
      </c>
      <c r="I77" s="40">
        <f>SUM(I68:I76)</f>
        <v>298044</v>
      </c>
      <c r="J77" s="40">
        <f>SUM(J68:J76)</f>
        <v>1.7000000000000008</v>
      </c>
      <c r="K77" s="42">
        <f>SUM(K68:K76)</f>
        <v>1</v>
      </c>
    </row>
    <row r="79" spans="1:11" s="7" customFormat="1" ht="30" customHeight="1" x14ac:dyDescent="0.3">
      <c r="A79" s="8" t="s">
        <v>1</v>
      </c>
      <c r="B79" s="8" t="s">
        <v>387</v>
      </c>
      <c r="C79" s="8" t="s">
        <v>402</v>
      </c>
      <c r="D79" s="8" t="s">
        <v>554</v>
      </c>
      <c r="E79" s="8" t="s">
        <v>388</v>
      </c>
      <c r="G79" s="8" t="s">
        <v>1</v>
      </c>
      <c r="H79" s="8" t="s">
        <v>387</v>
      </c>
      <c r="I79" s="8" t="s">
        <v>402</v>
      </c>
      <c r="J79" s="8" t="s">
        <v>554</v>
      </c>
      <c r="K79" s="8" t="s">
        <v>388</v>
      </c>
    </row>
    <row r="80" spans="1:11" ht="15" customHeight="1" x14ac:dyDescent="0.3">
      <c r="A80" s="59" t="s">
        <v>242</v>
      </c>
      <c r="B80" s="9" t="s">
        <v>389</v>
      </c>
      <c r="C80" s="11">
        <v>135494.06</v>
      </c>
      <c r="D80" s="11">
        <v>0.77283858088067503</v>
      </c>
      <c r="E80" s="41">
        <f>D80/D89</f>
        <v>0.38641929044033763</v>
      </c>
      <c r="G80" s="59" t="s">
        <v>40</v>
      </c>
      <c r="H80" s="9" t="s">
        <v>389</v>
      </c>
      <c r="I80" s="11">
        <v>196466.375</v>
      </c>
      <c r="J80" s="11">
        <v>1.1206158738307099</v>
      </c>
      <c r="K80" s="41">
        <f>D80/D89</f>
        <v>0.38641929044033763</v>
      </c>
    </row>
    <row r="81" spans="1:11" ht="15" customHeight="1" x14ac:dyDescent="0.3">
      <c r="A81" s="60"/>
      <c r="B81" s="9" t="s">
        <v>390</v>
      </c>
      <c r="C81" s="11">
        <v>22880.26</v>
      </c>
      <c r="D81" s="11">
        <v>0.13050570385580701</v>
      </c>
      <c r="E81" s="41">
        <f>D81/D89</f>
        <v>6.5252851927903519E-2</v>
      </c>
      <c r="G81" s="60"/>
      <c r="H81" s="9" t="s">
        <v>390</v>
      </c>
      <c r="I81" s="11">
        <v>33176.385000000002</v>
      </c>
      <c r="J81" s="11">
        <v>0.18923331622176601</v>
      </c>
      <c r="K81" s="41">
        <f>D81/D89</f>
        <v>6.5252851927903519E-2</v>
      </c>
    </row>
    <row r="82" spans="1:11" ht="15" customHeight="1" x14ac:dyDescent="0.3">
      <c r="A82" s="60"/>
      <c r="B82" s="9" t="s">
        <v>391</v>
      </c>
      <c r="C82" s="11">
        <v>79365.904999999999</v>
      </c>
      <c r="D82" s="11">
        <v>0.45269167807437799</v>
      </c>
      <c r="E82" s="41">
        <f>D82/D89</f>
        <v>0.22634583903718905</v>
      </c>
      <c r="G82" s="60"/>
      <c r="H82" s="9" t="s">
        <v>391</v>
      </c>
      <c r="I82" s="11">
        <v>115080.57</v>
      </c>
      <c r="J82" s="11">
        <v>0.65640297741273101</v>
      </c>
      <c r="K82" s="41">
        <f>D82/D89</f>
        <v>0.22634583903718905</v>
      </c>
    </row>
    <row r="83" spans="1:11" ht="15" customHeight="1" x14ac:dyDescent="0.3">
      <c r="A83" s="60"/>
      <c r="B83" s="9" t="s">
        <v>392</v>
      </c>
      <c r="C83" s="11">
        <v>31317.355</v>
      </c>
      <c r="D83" s="11">
        <v>0.17862967716176101</v>
      </c>
      <c r="E83" s="41">
        <f>D83/D89</f>
        <v>8.9314838580880518E-2</v>
      </c>
      <c r="G83" s="60"/>
      <c r="H83" s="9" t="s">
        <v>392</v>
      </c>
      <c r="I83" s="11">
        <v>45410.165000000001</v>
      </c>
      <c r="J83" s="11">
        <v>0.259013033310518</v>
      </c>
      <c r="K83" s="41">
        <f>D83/D89</f>
        <v>8.9314838580880518E-2</v>
      </c>
    </row>
    <row r="84" spans="1:11" ht="15" customHeight="1" x14ac:dyDescent="0.3">
      <c r="A84" s="60"/>
      <c r="B84" s="9" t="s">
        <v>393</v>
      </c>
      <c r="C84" s="11">
        <v>10725.12</v>
      </c>
      <c r="D84" s="11">
        <v>6.1174537987679703E-2</v>
      </c>
      <c r="E84" s="41">
        <f>D84/D89</f>
        <v>3.0587268993839858E-2</v>
      </c>
      <c r="G84" s="60"/>
      <c r="H84" s="9" t="s">
        <v>393</v>
      </c>
      <c r="I84" s="11">
        <v>15551.424999999999</v>
      </c>
      <c r="J84" s="11">
        <v>8.8703085785991301E-2</v>
      </c>
      <c r="K84" s="41">
        <f>D84/D89</f>
        <v>3.0587268993839858E-2</v>
      </c>
    </row>
    <row r="85" spans="1:11" ht="15" customHeight="1" x14ac:dyDescent="0.3">
      <c r="A85" s="60"/>
      <c r="B85" s="9" t="s">
        <v>394</v>
      </c>
      <c r="C85" s="11">
        <v>27956.814999999999</v>
      </c>
      <c r="D85" s="11">
        <v>0.159461641569701</v>
      </c>
      <c r="E85" s="41">
        <f>D85/D89</f>
        <v>7.9730820784850512E-2</v>
      </c>
      <c r="G85" s="60"/>
      <c r="H85" s="9" t="s">
        <v>394</v>
      </c>
      <c r="I85" s="11">
        <v>40537.385000000002</v>
      </c>
      <c r="J85" s="11">
        <v>0.23121939881359799</v>
      </c>
      <c r="K85" s="41">
        <f>D85/D89</f>
        <v>7.9730820784850512E-2</v>
      </c>
    </row>
    <row r="86" spans="1:11" ht="15" customHeight="1" x14ac:dyDescent="0.3">
      <c r="A86" s="60"/>
      <c r="B86" s="9" t="s">
        <v>395</v>
      </c>
      <c r="C86" s="11">
        <v>7150.0749999999998</v>
      </c>
      <c r="D86" s="11">
        <v>4.0782996805840799E-2</v>
      </c>
      <c r="E86" s="41">
        <f>D86/D89</f>
        <v>2.0391498402920403E-2</v>
      </c>
      <c r="G86" s="60"/>
      <c r="H86" s="9" t="s">
        <v>395</v>
      </c>
      <c r="I86" s="11">
        <v>10367.615</v>
      </c>
      <c r="J86" s="11">
        <v>5.9135381017567899E-2</v>
      </c>
      <c r="K86" s="41">
        <f>D86/D89</f>
        <v>2.0391498402920403E-2</v>
      </c>
    </row>
    <row r="87" spans="1:11" ht="15" customHeight="1" x14ac:dyDescent="0.3">
      <c r="A87" s="60"/>
      <c r="B87" s="9" t="s">
        <v>396</v>
      </c>
      <c r="C87" s="11">
        <v>7150.0749999999998</v>
      </c>
      <c r="D87" s="11">
        <v>4.0782996805840799E-2</v>
      </c>
      <c r="E87" s="41">
        <f>D87/D89</f>
        <v>2.0391498402920403E-2</v>
      </c>
      <c r="G87" s="60"/>
      <c r="H87" s="9" t="s">
        <v>396</v>
      </c>
      <c r="I87" s="11">
        <v>10367.615</v>
      </c>
      <c r="J87" s="11">
        <v>5.9135381017567899E-2</v>
      </c>
      <c r="K87" s="41">
        <f>D87/D89</f>
        <v>2.0391498402920403E-2</v>
      </c>
    </row>
    <row r="88" spans="1:11" ht="15" customHeight="1" x14ac:dyDescent="0.3">
      <c r="A88" s="60"/>
      <c r="B88" s="9" t="s">
        <v>397</v>
      </c>
      <c r="C88" s="11">
        <v>28600.334999999999</v>
      </c>
      <c r="D88" s="11">
        <v>0.16313218685831599</v>
      </c>
      <c r="E88" s="41">
        <f>D88/D89</f>
        <v>8.1566093429158007E-2</v>
      </c>
      <c r="G88" s="60"/>
      <c r="H88" s="9" t="s">
        <v>397</v>
      </c>
      <c r="I88" s="11">
        <v>41470.464999999997</v>
      </c>
      <c r="J88" s="11">
        <v>0.23654155258955101</v>
      </c>
      <c r="K88" s="41">
        <f>D88/D89</f>
        <v>8.1566093429158007E-2</v>
      </c>
    </row>
    <row r="89" spans="1:11" s="2" customFormat="1" ht="15" customHeight="1" x14ac:dyDescent="0.3">
      <c r="A89" s="61"/>
      <c r="B89" s="37" t="s">
        <v>403</v>
      </c>
      <c r="C89" s="40">
        <f>SUM(C80:C88)</f>
        <v>350640.00000000006</v>
      </c>
      <c r="D89" s="40">
        <f>SUM(D80:D88)</f>
        <v>1.9999999999999996</v>
      </c>
      <c r="E89" s="42">
        <f>SUM(E80:E88)</f>
        <v>1</v>
      </c>
      <c r="G89" s="61"/>
      <c r="H89" s="37" t="s">
        <v>403</v>
      </c>
      <c r="I89" s="40">
        <f>SUM(I80:I88)</f>
        <v>508428</v>
      </c>
      <c r="J89" s="40">
        <f>SUM(J80:J88)</f>
        <v>2.9000000000000012</v>
      </c>
      <c r="K89" s="42">
        <f>SUM(K80:K88)</f>
        <v>1</v>
      </c>
    </row>
    <row r="91" spans="1:11" s="7" customFormat="1" ht="30" customHeight="1" x14ac:dyDescent="0.3">
      <c r="A91" s="8" t="s">
        <v>1</v>
      </c>
      <c r="B91" s="8" t="s">
        <v>387</v>
      </c>
      <c r="C91" s="8" t="s">
        <v>402</v>
      </c>
      <c r="D91" s="8" t="s">
        <v>554</v>
      </c>
      <c r="E91" s="8" t="s">
        <v>388</v>
      </c>
      <c r="G91" s="8" t="s">
        <v>1</v>
      </c>
      <c r="H91" s="8" t="s">
        <v>387</v>
      </c>
      <c r="I91" s="8" t="s">
        <v>402</v>
      </c>
      <c r="J91" s="8" t="s">
        <v>554</v>
      </c>
      <c r="K91" s="8" t="s">
        <v>388</v>
      </c>
    </row>
    <row r="92" spans="1:11" ht="15" customHeight="1" x14ac:dyDescent="0.3">
      <c r="A92" s="59" t="s">
        <v>94</v>
      </c>
      <c r="B92" s="9" t="s">
        <v>389</v>
      </c>
      <c r="C92" s="11">
        <v>907810.10499999998</v>
      </c>
      <c r="D92" s="11">
        <v>5.1780179386265104</v>
      </c>
      <c r="E92" s="41">
        <f>D92/D101</f>
        <v>0.38641924915123227</v>
      </c>
      <c r="G92" s="59" t="s">
        <v>90</v>
      </c>
      <c r="H92" s="9" t="s">
        <v>389</v>
      </c>
      <c r="I92" s="11">
        <v>1361715.145</v>
      </c>
      <c r="J92" s="11">
        <v>7.7670268366415698</v>
      </c>
      <c r="K92" s="41">
        <f>D92/D101</f>
        <v>0.38641924915123227</v>
      </c>
    </row>
    <row r="93" spans="1:11" ht="15" customHeight="1" x14ac:dyDescent="0.3">
      <c r="A93" s="60"/>
      <c r="B93" s="9" t="s">
        <v>390</v>
      </c>
      <c r="C93" s="11">
        <v>153297.745</v>
      </c>
      <c r="D93" s="11">
        <v>0.87438823294547097</v>
      </c>
      <c r="E93" s="41">
        <f>D93/D101</f>
        <v>6.5252853204885913E-2</v>
      </c>
      <c r="G93" s="60"/>
      <c r="H93" s="9" t="s">
        <v>390</v>
      </c>
      <c r="I93" s="11">
        <v>229946.63</v>
      </c>
      <c r="J93" s="11">
        <v>1.3115824207164</v>
      </c>
      <c r="K93" s="41">
        <f>D93/D101</f>
        <v>6.5252853204885913E-2</v>
      </c>
    </row>
    <row r="94" spans="1:11" ht="15" customHeight="1" x14ac:dyDescent="0.3">
      <c r="A94" s="60"/>
      <c r="B94" s="9" t="s">
        <v>391</v>
      </c>
      <c r="C94" s="11">
        <v>531751.56499999994</v>
      </c>
      <c r="D94" s="11">
        <v>3.03303425165412</v>
      </c>
      <c r="E94" s="41">
        <f>D94/D101</f>
        <v>0.22634583967568067</v>
      </c>
      <c r="G94" s="60"/>
      <c r="H94" s="9" t="s">
        <v>391</v>
      </c>
      <c r="I94" s="11">
        <v>797627.34499999997</v>
      </c>
      <c r="J94" s="11">
        <v>4.5495513632215401</v>
      </c>
      <c r="K94" s="41">
        <f>D94/D101</f>
        <v>0.22634583967568067</v>
      </c>
    </row>
    <row r="95" spans="1:11" ht="15" customHeight="1" x14ac:dyDescent="0.3">
      <c r="A95" s="60"/>
      <c r="B95" s="9" t="s">
        <v>392</v>
      </c>
      <c r="C95" s="11">
        <v>209826.29500000001</v>
      </c>
      <c r="D95" s="11">
        <v>1.19681893109742</v>
      </c>
      <c r="E95" s="41">
        <f>D95/D101</f>
        <v>8.9314845604285112E-2</v>
      </c>
      <c r="G95" s="60"/>
      <c r="H95" s="9" t="s">
        <v>392</v>
      </c>
      <c r="I95" s="11">
        <v>314739.44500000001</v>
      </c>
      <c r="J95" s="11">
        <v>1.7952284109057699</v>
      </c>
      <c r="K95" s="41">
        <f>D95/D101</f>
        <v>8.9314845604285112E-2</v>
      </c>
    </row>
    <row r="96" spans="1:11" ht="15" customHeight="1" x14ac:dyDescent="0.3">
      <c r="A96" s="60"/>
      <c r="B96" s="9" t="s">
        <v>393</v>
      </c>
      <c r="C96" s="11">
        <v>71858.324999999997</v>
      </c>
      <c r="D96" s="11">
        <v>0.40986952429842599</v>
      </c>
      <c r="E96" s="41">
        <f>D96/D101</f>
        <v>3.0587277932718367E-2</v>
      </c>
      <c r="G96" s="60"/>
      <c r="H96" s="9" t="s">
        <v>393</v>
      </c>
      <c r="I96" s="11">
        <v>107787.47500000001</v>
      </c>
      <c r="J96" s="11">
        <v>0.61480421514944095</v>
      </c>
      <c r="K96" s="41">
        <f>D96/D101</f>
        <v>3.0587277932718367E-2</v>
      </c>
    </row>
    <row r="97" spans="1:11" ht="15" customHeight="1" x14ac:dyDescent="0.3">
      <c r="A97" s="60"/>
      <c r="B97" s="9" t="s">
        <v>394</v>
      </c>
      <c r="C97" s="11">
        <v>187310.685</v>
      </c>
      <c r="D97" s="11">
        <v>1.06839313826146</v>
      </c>
      <c r="E97" s="41">
        <f>D97/D101</f>
        <v>7.9730831213541825E-2</v>
      </c>
      <c r="G97" s="60"/>
      <c r="H97" s="9" t="s">
        <v>394</v>
      </c>
      <c r="I97" s="11">
        <v>280966.03000000003</v>
      </c>
      <c r="J97" s="11">
        <v>1.6025897216518401</v>
      </c>
      <c r="K97" s="41">
        <f>D97/D101</f>
        <v>7.9730831213541825E-2</v>
      </c>
    </row>
    <row r="98" spans="1:11" ht="15" customHeight="1" x14ac:dyDescent="0.3">
      <c r="A98" s="60"/>
      <c r="B98" s="9" t="s">
        <v>395</v>
      </c>
      <c r="C98" s="11">
        <v>47905.55</v>
      </c>
      <c r="D98" s="11">
        <v>0.27324634953228399</v>
      </c>
      <c r="E98" s="41">
        <f>D98/D101</f>
        <v>2.0391518621812245E-2</v>
      </c>
      <c r="G98" s="60"/>
      <c r="H98" s="9" t="s">
        <v>395</v>
      </c>
      <c r="I98" s="11">
        <v>71858.324999999997</v>
      </c>
      <c r="J98" s="11">
        <v>0.40986952429842599</v>
      </c>
      <c r="K98" s="41">
        <f>D98/D101</f>
        <v>2.0391518621812245E-2</v>
      </c>
    </row>
    <row r="99" spans="1:11" ht="15" customHeight="1" x14ac:dyDescent="0.3">
      <c r="A99" s="60"/>
      <c r="B99" s="9" t="s">
        <v>396</v>
      </c>
      <c r="C99" s="11">
        <v>47905.55</v>
      </c>
      <c r="D99" s="11">
        <v>0.27324634953228399</v>
      </c>
      <c r="E99" s="41">
        <f>D99/D101</f>
        <v>2.0391518621812245E-2</v>
      </c>
      <c r="G99" s="60"/>
      <c r="H99" s="9" t="s">
        <v>396</v>
      </c>
      <c r="I99" s="11">
        <v>71858.324999999997</v>
      </c>
      <c r="J99" s="11">
        <v>0.40986952429842599</v>
      </c>
      <c r="K99" s="41">
        <f>D99/D101</f>
        <v>2.0391518621812245E-2</v>
      </c>
    </row>
    <row r="100" spans="1:11" ht="15" customHeight="1" x14ac:dyDescent="0.3">
      <c r="A100" s="60"/>
      <c r="B100" s="9" t="s">
        <v>397</v>
      </c>
      <c r="C100" s="11">
        <v>191622.18</v>
      </c>
      <c r="D100" s="11">
        <v>1.09298528405202</v>
      </c>
      <c r="E100" s="41">
        <f>D100/D101</f>
        <v>8.1566065974031376E-2</v>
      </c>
      <c r="G100" s="60"/>
      <c r="H100" s="9" t="s">
        <v>397</v>
      </c>
      <c r="I100" s="11">
        <v>287433.28000000003</v>
      </c>
      <c r="J100" s="11">
        <v>1.63947798311659</v>
      </c>
      <c r="K100" s="41">
        <f>D100/D101</f>
        <v>8.1566065974031376E-2</v>
      </c>
    </row>
    <row r="101" spans="1:11" s="2" customFormat="1" ht="15" customHeight="1" x14ac:dyDescent="0.3">
      <c r="A101" s="61"/>
      <c r="B101" s="37" t="s">
        <v>403</v>
      </c>
      <c r="C101" s="40">
        <f>SUM(C92:C100)</f>
        <v>2349288</v>
      </c>
      <c r="D101" s="40">
        <f>SUM(D92:D100)</f>
        <v>13.399999999999995</v>
      </c>
      <c r="E101" s="42">
        <f>SUM(E92:E100)</f>
        <v>1</v>
      </c>
      <c r="G101" s="61"/>
      <c r="H101" s="37" t="s">
        <v>403</v>
      </c>
      <c r="I101" s="40">
        <f>SUM(I92:I100)</f>
        <v>3523932.0000000009</v>
      </c>
      <c r="J101" s="40">
        <f>SUM(J92:J100)</f>
        <v>20.100000000000001</v>
      </c>
      <c r="K101" s="42">
        <f>SUM(K92:K100)</f>
        <v>1</v>
      </c>
    </row>
    <row r="103" spans="1:11" s="7" customFormat="1" ht="30" customHeight="1" x14ac:dyDescent="0.3">
      <c r="A103" s="8" t="s">
        <v>1</v>
      </c>
      <c r="B103" s="8" t="s">
        <v>387</v>
      </c>
      <c r="C103" s="8" t="s">
        <v>402</v>
      </c>
      <c r="D103" s="8" t="s">
        <v>554</v>
      </c>
      <c r="E103" s="8" t="s">
        <v>388</v>
      </c>
      <c r="G103" s="8" t="s">
        <v>1</v>
      </c>
      <c r="H103" s="8" t="s">
        <v>387</v>
      </c>
      <c r="I103" s="8" t="s">
        <v>402</v>
      </c>
      <c r="J103" s="8" t="s">
        <v>554</v>
      </c>
      <c r="K103" s="8" t="s">
        <v>388</v>
      </c>
    </row>
    <row r="104" spans="1:11" ht="15" customHeight="1" x14ac:dyDescent="0.3">
      <c r="A104" s="59" t="s">
        <v>203</v>
      </c>
      <c r="B104" s="9" t="s">
        <v>389</v>
      </c>
      <c r="C104" s="11">
        <v>1022980.07</v>
      </c>
      <c r="D104" s="11">
        <v>5.8349308122290697</v>
      </c>
      <c r="E104" s="41">
        <f>D104/D113</f>
        <v>0.38641925908801805</v>
      </c>
      <c r="G104" s="59" t="s">
        <v>66</v>
      </c>
      <c r="H104" s="9" t="s">
        <v>389</v>
      </c>
      <c r="I104" s="11">
        <v>250663.97</v>
      </c>
      <c r="J104" s="11">
        <v>1.4297511407711601</v>
      </c>
      <c r="K104" s="41">
        <f>D104/D113</f>
        <v>0.38641925908801805</v>
      </c>
    </row>
    <row r="105" spans="1:11" ht="15" customHeight="1" x14ac:dyDescent="0.3">
      <c r="A105" s="60"/>
      <c r="B105" s="9" t="s">
        <v>390</v>
      </c>
      <c r="C105" s="11">
        <v>172745.97500000001</v>
      </c>
      <c r="D105" s="11">
        <v>0.98531813255760903</v>
      </c>
      <c r="E105" s="41">
        <f>D105/D113</f>
        <v>6.5252856460768838E-2</v>
      </c>
      <c r="G105" s="60"/>
      <c r="H105" s="9" t="s">
        <v>390</v>
      </c>
      <c r="I105" s="11">
        <v>42328.49</v>
      </c>
      <c r="J105" s="11">
        <v>0.24143560346794399</v>
      </c>
      <c r="K105" s="41">
        <f>D105/D113</f>
        <v>6.5252856460768838E-2</v>
      </c>
    </row>
    <row r="106" spans="1:11" ht="15" customHeight="1" x14ac:dyDescent="0.3">
      <c r="A106" s="60"/>
      <c r="B106" s="9" t="s">
        <v>391</v>
      </c>
      <c r="C106" s="11">
        <v>599212.57999999996</v>
      </c>
      <c r="D106" s="11">
        <v>3.4178221537759499</v>
      </c>
      <c r="E106" s="41">
        <f>D106/D113</f>
        <v>0.22634583799840738</v>
      </c>
      <c r="G106" s="60"/>
      <c r="H106" s="9" t="s">
        <v>391</v>
      </c>
      <c r="I106" s="11">
        <v>146826.92000000001</v>
      </c>
      <c r="J106" s="11">
        <v>0.83747958019621305</v>
      </c>
      <c r="K106" s="41">
        <f>D106/D113</f>
        <v>0.22634583799840738</v>
      </c>
    </row>
    <row r="107" spans="1:11" ht="15" customHeight="1" x14ac:dyDescent="0.3">
      <c r="A107" s="60"/>
      <c r="B107" s="9" t="s">
        <v>392</v>
      </c>
      <c r="C107" s="11">
        <v>236446.04</v>
      </c>
      <c r="D107" s="11">
        <v>1.34865411818389</v>
      </c>
      <c r="E107" s="41">
        <f>D107/D113</f>
        <v>8.9314842263833821E-2</v>
      </c>
      <c r="G107" s="60"/>
      <c r="H107" s="9" t="s">
        <v>392</v>
      </c>
      <c r="I107" s="11">
        <v>57937.114999999998</v>
      </c>
      <c r="J107" s="11">
        <v>0.330464949806069</v>
      </c>
      <c r="K107" s="41">
        <f>D107/D113</f>
        <v>8.9314842263833821E-2</v>
      </c>
    </row>
    <row r="108" spans="1:11" ht="15" customHeight="1" x14ac:dyDescent="0.3">
      <c r="A108" s="60"/>
      <c r="B108" s="9" t="s">
        <v>393</v>
      </c>
      <c r="C108" s="11">
        <v>80974.664999999994</v>
      </c>
      <c r="D108" s="11">
        <v>0.46186781314168401</v>
      </c>
      <c r="E108" s="41">
        <f>D108/D113</f>
        <v>3.0587272393489021E-2</v>
      </c>
      <c r="G108" s="60"/>
      <c r="H108" s="9" t="s">
        <v>393</v>
      </c>
      <c r="I108" s="11">
        <v>19841.48</v>
      </c>
      <c r="J108" s="11">
        <v>0.11317294090805401</v>
      </c>
      <c r="K108" s="41">
        <f>D108/D113</f>
        <v>3.0587272393489021E-2</v>
      </c>
    </row>
    <row r="109" spans="1:11" ht="15" customHeight="1" x14ac:dyDescent="0.3">
      <c r="A109" s="60"/>
      <c r="B109" s="9" t="s">
        <v>394</v>
      </c>
      <c r="C109" s="11">
        <v>211073.99</v>
      </c>
      <c r="D109" s="11">
        <v>1.20393560346794</v>
      </c>
      <c r="E109" s="41">
        <f>D109/D113</f>
        <v>7.973083466675103E-2</v>
      </c>
      <c r="G109" s="60"/>
      <c r="H109" s="9" t="s">
        <v>394</v>
      </c>
      <c r="I109" s="11">
        <v>51720.12</v>
      </c>
      <c r="J109" s="11">
        <v>0.295004106776181</v>
      </c>
      <c r="K109" s="41">
        <f>D109/D113</f>
        <v>7.973083466675103E-2</v>
      </c>
    </row>
    <row r="110" spans="1:11" ht="15" customHeight="1" x14ac:dyDescent="0.3">
      <c r="A110" s="60"/>
      <c r="B110" s="9" t="s">
        <v>395</v>
      </c>
      <c r="C110" s="11">
        <v>53983.11</v>
      </c>
      <c r="D110" s="11">
        <v>0.30791187542778897</v>
      </c>
      <c r="E110" s="41">
        <f>D110/D113</f>
        <v>2.0391514928992657E-2</v>
      </c>
      <c r="G110" s="60"/>
      <c r="H110" s="9" t="s">
        <v>395</v>
      </c>
      <c r="I110" s="11">
        <v>13227.655000000001</v>
      </c>
      <c r="J110" s="11">
        <v>7.5448636778462197E-2</v>
      </c>
      <c r="K110" s="41">
        <f>D110/D113</f>
        <v>2.0391514928992657E-2</v>
      </c>
    </row>
    <row r="111" spans="1:11" ht="15" customHeight="1" x14ac:dyDescent="0.3">
      <c r="A111" s="60"/>
      <c r="B111" s="9" t="s">
        <v>396</v>
      </c>
      <c r="C111" s="11">
        <v>53983.11</v>
      </c>
      <c r="D111" s="11">
        <v>0.30791187542778897</v>
      </c>
      <c r="E111" s="41">
        <f>D111/D113</f>
        <v>2.0391514928992657E-2</v>
      </c>
      <c r="G111" s="60"/>
      <c r="H111" s="9" t="s">
        <v>396</v>
      </c>
      <c r="I111" s="11">
        <v>13227.655000000001</v>
      </c>
      <c r="J111" s="11">
        <v>7.5448636778462197E-2</v>
      </c>
      <c r="K111" s="41">
        <f>D111/D113</f>
        <v>2.0391514928992657E-2</v>
      </c>
    </row>
    <row r="112" spans="1:11" ht="15" customHeight="1" x14ac:dyDescent="0.3">
      <c r="A112" s="60"/>
      <c r="B112" s="9" t="s">
        <v>397</v>
      </c>
      <c r="C112" s="11">
        <v>215932.46</v>
      </c>
      <c r="D112" s="11">
        <v>1.2316476157882701</v>
      </c>
      <c r="E112" s="41">
        <f>D112/D113</f>
        <v>8.1566067270746404E-2</v>
      </c>
      <c r="G112" s="60"/>
      <c r="H112" s="9" t="s">
        <v>397</v>
      </c>
      <c r="I112" s="11">
        <v>52910.595000000001</v>
      </c>
      <c r="J112" s="11">
        <v>0.30179440451745398</v>
      </c>
      <c r="K112" s="41">
        <f>D112/D113</f>
        <v>8.1566067270746404E-2</v>
      </c>
    </row>
    <row r="113" spans="1:11" s="2" customFormat="1" ht="15" customHeight="1" x14ac:dyDescent="0.3">
      <c r="A113" s="61"/>
      <c r="B113" s="37" t="s">
        <v>403</v>
      </c>
      <c r="C113" s="40">
        <f>SUM(C104:C112)</f>
        <v>2647332</v>
      </c>
      <c r="D113" s="40">
        <f>SUM(D104:D112)</f>
        <v>15.099999999999993</v>
      </c>
      <c r="E113" s="42">
        <f>SUM(E104:E112)</f>
        <v>0.99999999999999978</v>
      </c>
      <c r="G113" s="61"/>
      <c r="H113" s="37" t="s">
        <v>403</v>
      </c>
      <c r="I113" s="40">
        <f>SUM(I104:I112)</f>
        <v>648684</v>
      </c>
      <c r="J113" s="40">
        <f>SUM(J104:J112)</f>
        <v>3.6999999999999993</v>
      </c>
      <c r="K113" s="42">
        <f>SUM(K104:K112)</f>
        <v>0.99999999999999978</v>
      </c>
    </row>
    <row r="115" spans="1:11" s="7" customFormat="1" ht="30" customHeight="1" x14ac:dyDescent="0.3">
      <c r="A115" s="8" t="s">
        <v>1</v>
      </c>
      <c r="B115" s="8" t="s">
        <v>387</v>
      </c>
      <c r="C115" s="8" t="s">
        <v>402</v>
      </c>
      <c r="D115" s="8" t="s">
        <v>554</v>
      </c>
      <c r="E115" s="8" t="s">
        <v>388</v>
      </c>
      <c r="G115" s="8" t="s">
        <v>1</v>
      </c>
      <c r="H115" s="8" t="s">
        <v>387</v>
      </c>
      <c r="I115" s="8" t="s">
        <v>402</v>
      </c>
      <c r="J115" s="8" t="s">
        <v>554</v>
      </c>
      <c r="K115" s="8" t="s">
        <v>388</v>
      </c>
    </row>
    <row r="116" spans="1:11" ht="15" customHeight="1" x14ac:dyDescent="0.3">
      <c r="A116" s="59" t="s">
        <v>124</v>
      </c>
      <c r="B116" s="9" t="s">
        <v>389</v>
      </c>
      <c r="C116" s="11">
        <v>257438.685</v>
      </c>
      <c r="D116" s="11">
        <v>1.4683931382614599</v>
      </c>
      <c r="E116" s="41">
        <f>D116/D125</f>
        <v>0.3864192469109109</v>
      </c>
      <c r="G116" s="59" t="s">
        <v>188</v>
      </c>
      <c r="H116" s="9" t="s">
        <v>389</v>
      </c>
      <c r="I116" s="11">
        <v>345509.815</v>
      </c>
      <c r="J116" s="11">
        <v>1.9707381644991999</v>
      </c>
      <c r="K116" s="41">
        <f>D116/D125</f>
        <v>0.3864192469109109</v>
      </c>
    </row>
    <row r="117" spans="1:11" ht="15" customHeight="1" x14ac:dyDescent="0.3">
      <c r="A117" s="60"/>
      <c r="B117" s="9" t="s">
        <v>390</v>
      </c>
      <c r="C117" s="11">
        <v>43472.495000000003</v>
      </c>
      <c r="D117" s="11">
        <v>0.247960843029888</v>
      </c>
      <c r="E117" s="41">
        <f>D117/D125</f>
        <v>6.5252853428917956E-2</v>
      </c>
      <c r="G117" s="60"/>
      <c r="H117" s="9" t="s">
        <v>390</v>
      </c>
      <c r="I117" s="11">
        <v>58344.67</v>
      </c>
      <c r="J117" s="11">
        <v>0.33278958475929699</v>
      </c>
      <c r="K117" s="41">
        <f>D117/D125</f>
        <v>6.5252853428917956E-2</v>
      </c>
    </row>
    <row r="118" spans="1:11" ht="15" customHeight="1" x14ac:dyDescent="0.3">
      <c r="A118" s="60"/>
      <c r="B118" s="9" t="s">
        <v>391</v>
      </c>
      <c r="C118" s="11">
        <v>150795.215</v>
      </c>
      <c r="D118" s="11">
        <v>0.86011416267396801</v>
      </c>
      <c r="E118" s="41">
        <f>D118/D125</f>
        <v>0.22634583228262339</v>
      </c>
      <c r="G118" s="60"/>
      <c r="H118" s="9" t="s">
        <v>391</v>
      </c>
      <c r="I118" s="11">
        <v>202383.065</v>
      </c>
      <c r="J118" s="11">
        <v>1.1543638204426201</v>
      </c>
      <c r="K118" s="41">
        <f>D118/D125</f>
        <v>0.22634583228262339</v>
      </c>
    </row>
    <row r="119" spans="1:11" ht="15" customHeight="1" x14ac:dyDescent="0.3">
      <c r="A119" s="60"/>
      <c r="B119" s="9" t="s">
        <v>392</v>
      </c>
      <c r="C119" s="11">
        <v>59502.985000000001</v>
      </c>
      <c r="D119" s="11">
        <v>0.33939644649783302</v>
      </c>
      <c r="E119" s="41">
        <f>D119/D125</f>
        <v>8.9314854341535091E-2</v>
      </c>
      <c r="G119" s="60"/>
      <c r="H119" s="9" t="s">
        <v>392</v>
      </c>
      <c r="I119" s="11">
        <v>79859.259999999995</v>
      </c>
      <c r="J119" s="11">
        <v>0.45550570385580702</v>
      </c>
      <c r="K119" s="41">
        <f>D119/D125</f>
        <v>8.9314854341535091E-2</v>
      </c>
    </row>
    <row r="120" spans="1:11" ht="15" customHeight="1" x14ac:dyDescent="0.3">
      <c r="A120" s="60"/>
      <c r="B120" s="9" t="s">
        <v>393</v>
      </c>
      <c r="C120" s="11">
        <v>20377.73</v>
      </c>
      <c r="D120" s="11">
        <v>0.116231633584303</v>
      </c>
      <c r="E120" s="41">
        <f>D120/D125</f>
        <v>3.058727199586924E-2</v>
      </c>
      <c r="G120" s="60"/>
      <c r="H120" s="9" t="s">
        <v>393</v>
      </c>
      <c r="I120" s="11">
        <v>27349.06</v>
      </c>
      <c r="J120" s="11">
        <v>0.15599509468400599</v>
      </c>
      <c r="K120" s="41">
        <f>D120/D125</f>
        <v>3.058727199586924E-2</v>
      </c>
    </row>
    <row r="121" spans="1:11" ht="15" customHeight="1" x14ac:dyDescent="0.3">
      <c r="A121" s="60"/>
      <c r="B121" s="9" t="s">
        <v>394</v>
      </c>
      <c r="C121" s="11">
        <v>53117.955000000002</v>
      </c>
      <c r="D121" s="11">
        <v>0.30297715605749498</v>
      </c>
      <c r="E121" s="41">
        <f>D121/D125</f>
        <v>7.9730830541446127E-2</v>
      </c>
      <c r="G121" s="60"/>
      <c r="H121" s="9" t="s">
        <v>394</v>
      </c>
      <c r="I121" s="11">
        <v>71289.895000000004</v>
      </c>
      <c r="J121" s="11">
        <v>0.40662728154232303</v>
      </c>
      <c r="K121" s="41">
        <f>D121/D125</f>
        <v>7.9730830541446127E-2</v>
      </c>
    </row>
    <row r="122" spans="1:11" ht="15" customHeight="1" x14ac:dyDescent="0.3">
      <c r="A122" s="60"/>
      <c r="B122" s="9" t="s">
        <v>395</v>
      </c>
      <c r="C122" s="11">
        <v>13585.16</v>
      </c>
      <c r="D122" s="11">
        <v>7.7487793748573994E-2</v>
      </c>
      <c r="E122" s="41">
        <f>D122/D125</f>
        <v>2.0391524670677386E-2</v>
      </c>
      <c r="G122" s="60"/>
      <c r="H122" s="9" t="s">
        <v>395</v>
      </c>
      <c r="I122" s="11">
        <v>18232.7</v>
      </c>
      <c r="J122" s="11">
        <v>0.10399669176363199</v>
      </c>
      <c r="K122" s="41">
        <f>D122/D125</f>
        <v>2.0391524670677386E-2</v>
      </c>
    </row>
    <row r="123" spans="1:11" ht="15" customHeight="1" x14ac:dyDescent="0.3">
      <c r="A123" s="60"/>
      <c r="B123" s="9" t="s">
        <v>396</v>
      </c>
      <c r="C123" s="11">
        <v>13585.16</v>
      </c>
      <c r="D123" s="11">
        <v>7.7487793748573994E-2</v>
      </c>
      <c r="E123" s="41">
        <f>D123/D125</f>
        <v>2.0391524670677386E-2</v>
      </c>
      <c r="G123" s="60"/>
      <c r="H123" s="9" t="s">
        <v>396</v>
      </c>
      <c r="I123" s="11">
        <v>18232.7</v>
      </c>
      <c r="J123" s="11">
        <v>0.10399669176363199</v>
      </c>
      <c r="K123" s="41">
        <f>D123/D125</f>
        <v>2.0391524670677386E-2</v>
      </c>
    </row>
    <row r="124" spans="1:11" ht="15" customHeight="1" x14ac:dyDescent="0.3">
      <c r="A124" s="60"/>
      <c r="B124" s="9" t="s">
        <v>397</v>
      </c>
      <c r="C124" s="11">
        <v>54340.614999999998</v>
      </c>
      <c r="D124" s="11">
        <v>0.30995103239790101</v>
      </c>
      <c r="E124" s="41">
        <f>D124/D125</f>
        <v>8.1566061157342454E-2</v>
      </c>
      <c r="G124" s="60"/>
      <c r="H124" s="9" t="s">
        <v>397</v>
      </c>
      <c r="I124" s="11">
        <v>72930.835000000006</v>
      </c>
      <c r="J124" s="11">
        <v>0.41598696668948199</v>
      </c>
      <c r="K124" s="41">
        <f>D124/D125</f>
        <v>8.1566061157342454E-2</v>
      </c>
    </row>
    <row r="125" spans="1:11" s="2" customFormat="1" ht="15" customHeight="1" x14ac:dyDescent="0.3">
      <c r="A125" s="61"/>
      <c r="B125" s="37" t="s">
        <v>403</v>
      </c>
      <c r="C125" s="40">
        <f>SUM(C116:C124)</f>
        <v>666216</v>
      </c>
      <c r="D125" s="40">
        <f>SUM(D116:D124)</f>
        <v>3.7999999999999963</v>
      </c>
      <c r="E125" s="42">
        <f>SUM(E116:E124)</f>
        <v>0.99999999999999989</v>
      </c>
      <c r="G125" s="61"/>
      <c r="H125" s="37" t="s">
        <v>403</v>
      </c>
      <c r="I125" s="40">
        <f>SUM(I116:I124)</f>
        <v>894132</v>
      </c>
      <c r="J125" s="40">
        <f>SUM(J116:J124)</f>
        <v>5.0999999999999979</v>
      </c>
      <c r="K125" s="42">
        <f>SUM(K116:K124)</f>
        <v>0.99999999999999989</v>
      </c>
    </row>
    <row r="127" spans="1:11" s="7" customFormat="1" ht="30" customHeight="1" x14ac:dyDescent="0.3">
      <c r="A127" s="8" t="s">
        <v>1</v>
      </c>
      <c r="B127" s="8" t="s">
        <v>387</v>
      </c>
      <c r="C127" s="8" t="s">
        <v>402</v>
      </c>
      <c r="D127" s="8" t="s">
        <v>554</v>
      </c>
      <c r="E127" s="8" t="s">
        <v>388</v>
      </c>
      <c r="G127" s="8" t="s">
        <v>1</v>
      </c>
      <c r="H127" s="8" t="s">
        <v>387</v>
      </c>
      <c r="I127" s="8" t="s">
        <v>402</v>
      </c>
      <c r="J127" s="8" t="s">
        <v>554</v>
      </c>
      <c r="K127" s="8" t="s">
        <v>388</v>
      </c>
    </row>
    <row r="128" spans="1:11" ht="15" customHeight="1" x14ac:dyDescent="0.3">
      <c r="A128" s="59" t="s">
        <v>113</v>
      </c>
      <c r="B128" s="9" t="s">
        <v>389</v>
      </c>
      <c r="C128" s="11">
        <v>1551406.8</v>
      </c>
      <c r="D128" s="11">
        <v>8.8490006844627001</v>
      </c>
      <c r="E128" s="41">
        <f>D128/D137</f>
        <v>0.38641924386299997</v>
      </c>
      <c r="G128" s="59" t="s">
        <v>141</v>
      </c>
      <c r="H128" s="9" t="s">
        <v>389</v>
      </c>
      <c r="I128" s="11">
        <v>182916.94500000001</v>
      </c>
      <c r="J128" s="11">
        <v>1.0433318788501</v>
      </c>
      <c r="K128" s="41">
        <f>D128/D137</f>
        <v>0.38641924386299997</v>
      </c>
    </row>
    <row r="129" spans="1:11" ht="15" customHeight="1" x14ac:dyDescent="0.3">
      <c r="A129" s="60"/>
      <c r="B129" s="9" t="s">
        <v>390</v>
      </c>
      <c r="C129" s="11">
        <v>261978.995</v>
      </c>
      <c r="D129" s="11">
        <v>1.49429041181839</v>
      </c>
      <c r="E129" s="41">
        <f>D129/D137</f>
        <v>6.5252856411283394E-2</v>
      </c>
      <c r="G129" s="60"/>
      <c r="H129" s="9" t="s">
        <v>390</v>
      </c>
      <c r="I129" s="11">
        <v>30888.36</v>
      </c>
      <c r="J129" s="11">
        <v>0.17618275154004101</v>
      </c>
      <c r="K129" s="41">
        <f>D129/D137</f>
        <v>6.5252856411283394E-2</v>
      </c>
    </row>
    <row r="130" spans="1:11" ht="15" customHeight="1" x14ac:dyDescent="0.3">
      <c r="A130" s="60"/>
      <c r="B130" s="9" t="s">
        <v>391</v>
      </c>
      <c r="C130" s="11">
        <v>908739.62</v>
      </c>
      <c r="D130" s="11">
        <v>5.18331975815651</v>
      </c>
      <c r="E130" s="41">
        <f>D130/D137</f>
        <v>0.22634584096753316</v>
      </c>
      <c r="G130" s="60"/>
      <c r="H130" s="9" t="s">
        <v>391</v>
      </c>
      <c r="I130" s="11">
        <v>107143.97500000001</v>
      </c>
      <c r="J130" s="11">
        <v>0.61113378393794204</v>
      </c>
      <c r="K130" s="41">
        <f>D130/D137</f>
        <v>0.22634584096753316</v>
      </c>
    </row>
    <row r="131" spans="1:11" ht="15" customHeight="1" x14ac:dyDescent="0.3">
      <c r="A131" s="60"/>
      <c r="B131" s="9" t="s">
        <v>392</v>
      </c>
      <c r="C131" s="11">
        <v>358583.74</v>
      </c>
      <c r="D131" s="11">
        <v>2.04530994752453</v>
      </c>
      <c r="E131" s="41">
        <f>D131/D137</f>
        <v>8.9314844870066801E-2</v>
      </c>
      <c r="G131" s="60"/>
      <c r="H131" s="9" t="s">
        <v>392</v>
      </c>
      <c r="I131" s="11">
        <v>42278.434999999998</v>
      </c>
      <c r="J131" s="11">
        <v>0.24115009696554901</v>
      </c>
      <c r="K131" s="41">
        <f>D131/D137</f>
        <v>8.9314844870066801E-2</v>
      </c>
    </row>
    <row r="132" spans="1:11" ht="15" customHeight="1" x14ac:dyDescent="0.3">
      <c r="A132" s="60"/>
      <c r="B132" s="9" t="s">
        <v>393</v>
      </c>
      <c r="C132" s="11">
        <v>122802.655</v>
      </c>
      <c r="D132" s="11">
        <v>0.70044863677846203</v>
      </c>
      <c r="E132" s="41">
        <f>D132/D137</f>
        <v>3.0587276715216681E-2</v>
      </c>
      <c r="G132" s="60"/>
      <c r="H132" s="9" t="s">
        <v>393</v>
      </c>
      <c r="I132" s="11">
        <v>14478.91</v>
      </c>
      <c r="J132" s="11">
        <v>8.2585614875655994E-2</v>
      </c>
      <c r="K132" s="41">
        <f>D132/D137</f>
        <v>3.0587276715216681E-2</v>
      </c>
    </row>
    <row r="133" spans="1:11" ht="15" customHeight="1" x14ac:dyDescent="0.3">
      <c r="A133" s="60"/>
      <c r="B133" s="9" t="s">
        <v>394</v>
      </c>
      <c r="C133" s="11">
        <v>320105.58</v>
      </c>
      <c r="D133" s="11">
        <v>1.8258360711841199</v>
      </c>
      <c r="E133" s="41">
        <f>D133/D137</f>
        <v>7.9730832802799995E-2</v>
      </c>
      <c r="G133" s="60"/>
      <c r="H133" s="9" t="s">
        <v>394</v>
      </c>
      <c r="I133" s="11">
        <v>37741.71</v>
      </c>
      <c r="J133" s="11">
        <v>0.215273271731691</v>
      </c>
      <c r="K133" s="41">
        <f>D133/D137</f>
        <v>7.9730832802799995E-2</v>
      </c>
    </row>
    <row r="134" spans="1:11" ht="15" customHeight="1" x14ac:dyDescent="0.3">
      <c r="A134" s="60"/>
      <c r="B134" s="9" t="s">
        <v>395</v>
      </c>
      <c r="C134" s="11">
        <v>81868.434999999998</v>
      </c>
      <c r="D134" s="11">
        <v>0.466965748345882</v>
      </c>
      <c r="E134" s="41">
        <f>D134/D137</f>
        <v>2.039151739501668E-2</v>
      </c>
      <c r="G134" s="60"/>
      <c r="H134" s="9" t="s">
        <v>395</v>
      </c>
      <c r="I134" s="11">
        <v>9652.61</v>
      </c>
      <c r="J134" s="11">
        <v>5.50570955966233E-2</v>
      </c>
      <c r="K134" s="41">
        <f>D134/D137</f>
        <v>2.039151739501668E-2</v>
      </c>
    </row>
    <row r="135" spans="1:11" ht="15" customHeight="1" x14ac:dyDescent="0.3">
      <c r="A135" s="60"/>
      <c r="B135" s="9" t="s">
        <v>396</v>
      </c>
      <c r="C135" s="11">
        <v>81868.434999999998</v>
      </c>
      <c r="D135" s="11">
        <v>0.466965748345882</v>
      </c>
      <c r="E135" s="41">
        <f>D135/D137</f>
        <v>2.039151739501668E-2</v>
      </c>
      <c r="G135" s="60"/>
      <c r="H135" s="9" t="s">
        <v>396</v>
      </c>
      <c r="I135" s="11">
        <v>9652.61</v>
      </c>
      <c r="J135" s="11">
        <v>5.50570955966233E-2</v>
      </c>
      <c r="K135" s="41">
        <f>D135/D137</f>
        <v>2.039151739501668E-2</v>
      </c>
    </row>
    <row r="136" spans="1:11" ht="15" customHeight="1" x14ac:dyDescent="0.3">
      <c r="A136" s="60"/>
      <c r="B136" s="9" t="s">
        <v>397</v>
      </c>
      <c r="C136" s="11">
        <v>327473.74</v>
      </c>
      <c r="D136" s="11">
        <v>1.86786299338353</v>
      </c>
      <c r="E136" s="41">
        <f>D136/D137</f>
        <v>8.1566069580066805E-2</v>
      </c>
      <c r="G136" s="60"/>
      <c r="H136" s="9" t="s">
        <v>397</v>
      </c>
      <c r="I136" s="11">
        <v>38610.445</v>
      </c>
      <c r="J136" s="11">
        <v>0.220228410905772</v>
      </c>
      <c r="K136" s="41">
        <f>D136/D137</f>
        <v>8.1566069580066805E-2</v>
      </c>
    </row>
    <row r="137" spans="1:11" s="2" customFormat="1" ht="15" customHeight="1" x14ac:dyDescent="0.3">
      <c r="A137" s="61"/>
      <c r="B137" s="37" t="s">
        <v>403</v>
      </c>
      <c r="C137" s="40">
        <f>SUM(C128:C136)</f>
        <v>4014828</v>
      </c>
      <c r="D137" s="40">
        <f>SUM(D128:D136)</f>
        <v>22.900000000000002</v>
      </c>
      <c r="E137" s="42">
        <f>SUM(E128:E136)</f>
        <v>1.0000000000000002</v>
      </c>
      <c r="G137" s="61"/>
      <c r="H137" s="37" t="s">
        <v>403</v>
      </c>
      <c r="I137" s="40">
        <f>SUM(I128:I136)</f>
        <v>473364</v>
      </c>
      <c r="J137" s="40">
        <f>SUM(J128:J136)</f>
        <v>2.699999999999998</v>
      </c>
      <c r="K137" s="42">
        <f>SUM(K128:K136)</f>
        <v>1.0000000000000002</v>
      </c>
    </row>
    <row r="139" spans="1:11" s="7" customFormat="1" ht="30" customHeight="1" x14ac:dyDescent="0.3">
      <c r="A139" s="8" t="s">
        <v>1</v>
      </c>
      <c r="B139" s="8" t="s">
        <v>387</v>
      </c>
      <c r="C139" s="8" t="s">
        <v>402</v>
      </c>
      <c r="D139" s="8" t="s">
        <v>554</v>
      </c>
      <c r="E139" s="8" t="s">
        <v>388</v>
      </c>
      <c r="G139" s="8" t="s">
        <v>1</v>
      </c>
      <c r="H139" s="8" t="s">
        <v>387</v>
      </c>
      <c r="I139" s="8" t="s">
        <v>402</v>
      </c>
      <c r="J139" s="8" t="s">
        <v>554</v>
      </c>
      <c r="K139" s="8" t="s">
        <v>388</v>
      </c>
    </row>
    <row r="140" spans="1:11" ht="15" customHeight="1" x14ac:dyDescent="0.3">
      <c r="A140" s="59" t="s">
        <v>234</v>
      </c>
      <c r="B140" s="9" t="s">
        <v>389</v>
      </c>
      <c r="C140" s="11">
        <v>47422.91</v>
      </c>
      <c r="D140" s="11">
        <v>0.27049344056582197</v>
      </c>
      <c r="E140" s="41">
        <f>D140/D149</f>
        <v>0.38641920080831732</v>
      </c>
      <c r="G140" s="59" t="s">
        <v>118</v>
      </c>
      <c r="H140" s="9" t="s">
        <v>389</v>
      </c>
      <c r="I140" s="11">
        <v>372608.63500000001</v>
      </c>
      <c r="J140" s="11">
        <v>2.1253059263061802</v>
      </c>
      <c r="K140" s="41">
        <f>D140/D149</f>
        <v>0.38641920080831732</v>
      </c>
    </row>
    <row r="141" spans="1:11" ht="15" customHeight="1" x14ac:dyDescent="0.3">
      <c r="A141" s="60"/>
      <c r="B141" s="9" t="s">
        <v>390</v>
      </c>
      <c r="C141" s="11">
        <v>8008.1</v>
      </c>
      <c r="D141" s="11">
        <v>4.5677047684234501E-2</v>
      </c>
      <c r="E141" s="41">
        <f>D141/D149</f>
        <v>6.525292526319218E-2</v>
      </c>
      <c r="G141" s="60"/>
      <c r="H141" s="9" t="s">
        <v>390</v>
      </c>
      <c r="I141" s="11">
        <v>62920.724999999999</v>
      </c>
      <c r="J141" s="11">
        <v>0.35889074264202597</v>
      </c>
      <c r="K141" s="41">
        <f>D141/D149</f>
        <v>6.525292526319218E-2</v>
      </c>
    </row>
    <row r="142" spans="1:11" ht="15" customHeight="1" x14ac:dyDescent="0.3">
      <c r="A142" s="60"/>
      <c r="B142" s="9" t="s">
        <v>391</v>
      </c>
      <c r="C142" s="11">
        <v>27778.07</v>
      </c>
      <c r="D142" s="11">
        <v>0.158442105863564</v>
      </c>
      <c r="E142" s="41">
        <f>D142/D149</f>
        <v>0.22634586551937727</v>
      </c>
      <c r="G142" s="60"/>
      <c r="H142" s="9" t="s">
        <v>391</v>
      </c>
      <c r="I142" s="11">
        <v>218256.245</v>
      </c>
      <c r="J142" s="11">
        <v>1.2449021503536399</v>
      </c>
      <c r="K142" s="41">
        <f>D142/D149</f>
        <v>0.22634586551937727</v>
      </c>
    </row>
    <row r="143" spans="1:11" ht="15" customHeight="1" x14ac:dyDescent="0.3">
      <c r="A143" s="60"/>
      <c r="B143" s="9" t="s">
        <v>392</v>
      </c>
      <c r="C143" s="11">
        <v>10961.08</v>
      </c>
      <c r="D143" s="11">
        <v>6.2520419803787405E-2</v>
      </c>
      <c r="E143" s="41">
        <f>D143/D149</f>
        <v>8.9314885433982055E-2</v>
      </c>
      <c r="G143" s="60"/>
      <c r="H143" s="9" t="s">
        <v>392</v>
      </c>
      <c r="I143" s="11">
        <v>86122.73</v>
      </c>
      <c r="J143" s="11">
        <v>0.491231633584303</v>
      </c>
      <c r="K143" s="41">
        <f>D143/D149</f>
        <v>8.9314885433982055E-2</v>
      </c>
    </row>
    <row r="144" spans="1:11" ht="15" customHeight="1" x14ac:dyDescent="0.3">
      <c r="A144" s="60"/>
      <c r="B144" s="9" t="s">
        <v>393</v>
      </c>
      <c r="C144" s="11">
        <v>3753.79</v>
      </c>
      <c r="D144" s="11">
        <v>2.1411076887976301E-2</v>
      </c>
      <c r="E144" s="41">
        <f>D144/D149</f>
        <v>3.0587252697109019E-2</v>
      </c>
      <c r="G144" s="60"/>
      <c r="H144" s="9" t="s">
        <v>393</v>
      </c>
      <c r="I144" s="11">
        <v>29494.084999999999</v>
      </c>
      <c r="J144" s="11">
        <v>0.168230007985398</v>
      </c>
      <c r="K144" s="41">
        <f>D144/D149</f>
        <v>3.0587252697109019E-2</v>
      </c>
    </row>
    <row r="145" spans="1:11" ht="15" customHeight="1" x14ac:dyDescent="0.3">
      <c r="A145" s="60"/>
      <c r="B145" s="9" t="s">
        <v>394</v>
      </c>
      <c r="C145" s="11">
        <v>9784.8799999999992</v>
      </c>
      <c r="D145" s="11">
        <v>5.5811544604152399E-2</v>
      </c>
      <c r="E145" s="41">
        <f>D145/D149</f>
        <v>7.9730778005932049E-2</v>
      </c>
      <c r="G145" s="60"/>
      <c r="H145" s="9" t="s">
        <v>394</v>
      </c>
      <c r="I145" s="11">
        <v>76881.244999999995</v>
      </c>
      <c r="J145" s="11">
        <v>0.438519535706137</v>
      </c>
      <c r="K145" s="41">
        <f>D145/D149</f>
        <v>7.9730778005932049E-2</v>
      </c>
    </row>
    <row r="146" spans="1:11" ht="15" customHeight="1" x14ac:dyDescent="0.3">
      <c r="A146" s="60"/>
      <c r="B146" s="9" t="s">
        <v>395</v>
      </c>
      <c r="C146" s="11">
        <v>2502.5300000000002</v>
      </c>
      <c r="D146" s="11">
        <v>1.42740702715035E-2</v>
      </c>
      <c r="E146" s="41">
        <f>D146/D149</f>
        <v>2.0391528959290726E-2</v>
      </c>
      <c r="G146" s="60"/>
      <c r="H146" s="9" t="s">
        <v>395</v>
      </c>
      <c r="I146" s="11">
        <v>19662.72</v>
      </c>
      <c r="J146" s="11">
        <v>0.112153319644079</v>
      </c>
      <c r="K146" s="41">
        <f>D146/D149</f>
        <v>2.0391528959290726E-2</v>
      </c>
    </row>
    <row r="147" spans="1:11" ht="15" customHeight="1" x14ac:dyDescent="0.3">
      <c r="A147" s="60"/>
      <c r="B147" s="9" t="s">
        <v>396</v>
      </c>
      <c r="C147" s="11">
        <v>2502.5300000000002</v>
      </c>
      <c r="D147" s="11">
        <v>1.42740702715035E-2</v>
      </c>
      <c r="E147" s="41">
        <f>D147/D149</f>
        <v>2.0391528959290726E-2</v>
      </c>
      <c r="G147" s="60"/>
      <c r="H147" s="9" t="s">
        <v>396</v>
      </c>
      <c r="I147" s="11">
        <v>19662.72</v>
      </c>
      <c r="J147" s="11">
        <v>0.112153319644079</v>
      </c>
      <c r="K147" s="41">
        <f>D147/D149</f>
        <v>2.0391528959290726E-2</v>
      </c>
    </row>
    <row r="148" spans="1:11" ht="15" customHeight="1" x14ac:dyDescent="0.3">
      <c r="A148" s="60"/>
      <c r="B148" s="9" t="s">
        <v>397</v>
      </c>
      <c r="C148" s="11">
        <v>10010.11</v>
      </c>
      <c r="D148" s="11">
        <v>5.7096224047456103E-2</v>
      </c>
      <c r="E148" s="41">
        <f>D148/D149</f>
        <v>8.156603435350876E-2</v>
      </c>
      <c r="G148" s="60"/>
      <c r="H148" s="9" t="s">
        <v>397</v>
      </c>
      <c r="I148" s="11">
        <v>78650.895000000004</v>
      </c>
      <c r="J148" s="11">
        <v>0.44861336413415498</v>
      </c>
      <c r="K148" s="41">
        <f>D148/D149</f>
        <v>8.156603435350876E-2</v>
      </c>
    </row>
    <row r="149" spans="1:11" s="2" customFormat="1" ht="15" customHeight="1" x14ac:dyDescent="0.3">
      <c r="A149" s="61"/>
      <c r="B149" s="37" t="s">
        <v>403</v>
      </c>
      <c r="C149" s="40">
        <f>SUM(C140:C148)</f>
        <v>122724</v>
      </c>
      <c r="D149" s="40">
        <f>SUM(D140:D148)</f>
        <v>0.69999999999999962</v>
      </c>
      <c r="E149" s="42">
        <f>SUM(E140:E148)</f>
        <v>1.0000000000000002</v>
      </c>
      <c r="G149" s="61"/>
      <c r="H149" s="37" t="s">
        <v>403</v>
      </c>
      <c r="I149" s="40">
        <f>SUM(I140:I148)</f>
        <v>964259.99999999988</v>
      </c>
      <c r="J149" s="40">
        <f>SUM(J140:J148)</f>
        <v>5.4999999999999973</v>
      </c>
      <c r="K149" s="42">
        <f>SUM(K140:K148)</f>
        <v>1.0000000000000002</v>
      </c>
    </row>
    <row r="151" spans="1:11" s="7" customFormat="1" ht="30" customHeight="1" x14ac:dyDescent="0.3">
      <c r="A151" s="8" t="s">
        <v>1</v>
      </c>
      <c r="B151" s="8" t="s">
        <v>387</v>
      </c>
      <c r="C151" s="8" t="s">
        <v>402</v>
      </c>
      <c r="D151" s="8" t="s">
        <v>554</v>
      </c>
      <c r="E151" s="8" t="s">
        <v>388</v>
      </c>
      <c r="G151" s="8" t="s">
        <v>1</v>
      </c>
      <c r="H151" s="8" t="s">
        <v>387</v>
      </c>
      <c r="I151" s="8" t="s">
        <v>402</v>
      </c>
      <c r="J151" s="8" t="s">
        <v>554</v>
      </c>
      <c r="K151" s="8" t="s">
        <v>388</v>
      </c>
    </row>
    <row r="152" spans="1:11" ht="15" customHeight="1" x14ac:dyDescent="0.3">
      <c r="A152" s="59" t="s">
        <v>77</v>
      </c>
      <c r="B152" s="9" t="s">
        <v>389</v>
      </c>
      <c r="C152" s="11">
        <v>264213.39</v>
      </c>
      <c r="D152" s="11">
        <v>1.5070350787132101</v>
      </c>
      <c r="E152" s="41">
        <f>D152/D161</f>
        <v>0.38641925095210522</v>
      </c>
      <c r="G152" s="59" t="s">
        <v>105</v>
      </c>
      <c r="H152" s="9" t="s">
        <v>389</v>
      </c>
      <c r="I152" s="11">
        <v>914584.79500000004</v>
      </c>
      <c r="J152" s="11">
        <v>5.21665979352042</v>
      </c>
      <c r="K152" s="41">
        <f>D152/D161</f>
        <v>0.38641925095210522</v>
      </c>
    </row>
    <row r="153" spans="1:11" ht="15" customHeight="1" x14ac:dyDescent="0.3">
      <c r="A153" s="60"/>
      <c r="B153" s="9" t="s">
        <v>390</v>
      </c>
      <c r="C153" s="11">
        <v>44616.514999999999</v>
      </c>
      <c r="D153" s="11">
        <v>0.25448616814966901</v>
      </c>
      <c r="E153" s="41">
        <f>D153/D161</f>
        <v>6.5252863628120272E-2</v>
      </c>
      <c r="G153" s="60"/>
      <c r="H153" s="9" t="s">
        <v>390</v>
      </c>
      <c r="I153" s="11">
        <v>154441.76999999999</v>
      </c>
      <c r="J153" s="11">
        <v>0.88091358658453101</v>
      </c>
      <c r="K153" s="41">
        <f>D153/D161</f>
        <v>6.5252863628120272E-2</v>
      </c>
    </row>
    <row r="154" spans="1:11" ht="15" customHeight="1" x14ac:dyDescent="0.3">
      <c r="A154" s="60"/>
      <c r="B154" s="9" t="s">
        <v>391</v>
      </c>
      <c r="C154" s="11">
        <v>154763.51</v>
      </c>
      <c r="D154" s="11">
        <v>0.88274874515172297</v>
      </c>
      <c r="E154" s="41">
        <f>D154/D161</f>
        <v>0.22634583209018541</v>
      </c>
      <c r="G154" s="60"/>
      <c r="H154" s="9" t="s">
        <v>391</v>
      </c>
      <c r="I154" s="11">
        <v>535719.85499999998</v>
      </c>
      <c r="J154" s="11">
        <v>3.0556688056125898</v>
      </c>
      <c r="K154" s="41">
        <f>D154/D161</f>
        <v>0.22634583209018541</v>
      </c>
    </row>
    <row r="155" spans="1:11" ht="15" customHeight="1" x14ac:dyDescent="0.3">
      <c r="A155" s="60"/>
      <c r="B155" s="9" t="s">
        <v>392</v>
      </c>
      <c r="C155" s="11">
        <v>61068.84</v>
      </c>
      <c r="D155" s="11">
        <v>0.348327857631759</v>
      </c>
      <c r="E155" s="41">
        <f>D155/D161</f>
        <v>8.9314835290194627E-2</v>
      </c>
      <c r="G155" s="60"/>
      <c r="H155" s="9" t="s">
        <v>392</v>
      </c>
      <c r="I155" s="11">
        <v>211392.17</v>
      </c>
      <c r="J155" s="11">
        <v>1.20575045630846</v>
      </c>
      <c r="K155" s="41">
        <f>D155/D161</f>
        <v>8.9314835290194627E-2</v>
      </c>
    </row>
    <row r="156" spans="1:11" ht="15" customHeight="1" x14ac:dyDescent="0.3">
      <c r="A156" s="60"/>
      <c r="B156" s="9" t="s">
        <v>393</v>
      </c>
      <c r="C156" s="11">
        <v>20913.994999999999</v>
      </c>
      <c r="D156" s="11">
        <v>0.11929041181838899</v>
      </c>
      <c r="E156" s="41">
        <f>D156/D161</f>
        <v>3.0587285081638209E-2</v>
      </c>
      <c r="G156" s="60"/>
      <c r="H156" s="9" t="s">
        <v>393</v>
      </c>
      <c r="I156" s="11">
        <v>72394.574999999997</v>
      </c>
      <c r="J156" s="11">
        <v>0.41292821697467502</v>
      </c>
      <c r="K156" s="41">
        <f>D156/D161</f>
        <v>3.0587285081638209E-2</v>
      </c>
    </row>
    <row r="157" spans="1:11" ht="15" customHeight="1" x14ac:dyDescent="0.3">
      <c r="A157" s="60"/>
      <c r="B157" s="9" t="s">
        <v>394</v>
      </c>
      <c r="C157" s="11">
        <v>54515.794999999998</v>
      </c>
      <c r="D157" s="11">
        <v>0.31095023385808801</v>
      </c>
      <c r="E157" s="41">
        <f>D157/D161</f>
        <v>7.9730829194381556E-2</v>
      </c>
      <c r="G157" s="60"/>
      <c r="H157" s="9" t="s">
        <v>394</v>
      </c>
      <c r="I157" s="11">
        <v>188708.52499999999</v>
      </c>
      <c r="J157" s="11">
        <v>1.07636621606206</v>
      </c>
      <c r="K157" s="41">
        <f>D157/D161</f>
        <v>7.9730829194381556E-2</v>
      </c>
    </row>
    <row r="158" spans="1:11" ht="15" customHeight="1" x14ac:dyDescent="0.3">
      <c r="A158" s="60"/>
      <c r="B158" s="9" t="s">
        <v>395</v>
      </c>
      <c r="C158" s="11">
        <v>13942.66</v>
      </c>
      <c r="D158" s="11">
        <v>7.9526922199406797E-2</v>
      </c>
      <c r="E158" s="41">
        <f>D158/D161</f>
        <v>2.0391518512668412E-2</v>
      </c>
      <c r="G158" s="60"/>
      <c r="H158" s="9" t="s">
        <v>395</v>
      </c>
      <c r="I158" s="11">
        <v>48263.055</v>
      </c>
      <c r="J158" s="11">
        <v>0.27528550650239603</v>
      </c>
      <c r="K158" s="41">
        <f>D158/D161</f>
        <v>2.0391518512668412E-2</v>
      </c>
    </row>
    <row r="159" spans="1:11" ht="15" customHeight="1" x14ac:dyDescent="0.3">
      <c r="A159" s="60"/>
      <c r="B159" s="9" t="s">
        <v>396</v>
      </c>
      <c r="C159" s="11">
        <v>13942.66</v>
      </c>
      <c r="D159" s="11">
        <v>7.9526922199406797E-2</v>
      </c>
      <c r="E159" s="41">
        <f>D159/D161</f>
        <v>2.0391518512668412E-2</v>
      </c>
      <c r="G159" s="60"/>
      <c r="H159" s="9" t="s">
        <v>396</v>
      </c>
      <c r="I159" s="11">
        <v>48263.055</v>
      </c>
      <c r="J159" s="11">
        <v>0.27528550650239603</v>
      </c>
      <c r="K159" s="41">
        <f>D159/D161</f>
        <v>2.0391518512668412E-2</v>
      </c>
    </row>
    <row r="160" spans="1:11" ht="15" customHeight="1" x14ac:dyDescent="0.3">
      <c r="A160" s="60"/>
      <c r="B160" s="9" t="s">
        <v>397</v>
      </c>
      <c r="C160" s="11">
        <v>55770.635000000002</v>
      </c>
      <c r="D160" s="11">
        <v>0.31810766027834803</v>
      </c>
      <c r="E160" s="41">
        <f>D160/D161</f>
        <v>8.1566066738037971E-2</v>
      </c>
      <c r="G160" s="60"/>
      <c r="H160" s="9" t="s">
        <v>397</v>
      </c>
      <c r="I160" s="11">
        <v>193052.2</v>
      </c>
      <c r="J160" s="11">
        <v>1.1011419119324699</v>
      </c>
      <c r="K160" s="41">
        <f>D160/D161</f>
        <v>8.1566066738037971E-2</v>
      </c>
    </row>
    <row r="161" spans="1:11" s="2" customFormat="1" ht="15" customHeight="1" x14ac:dyDescent="0.3">
      <c r="A161" s="61"/>
      <c r="B161" s="37" t="s">
        <v>403</v>
      </c>
      <c r="C161" s="40">
        <f>SUM(C152:C160)</f>
        <v>683748.00000000012</v>
      </c>
      <c r="D161" s="40">
        <f>SUM(D152:D160)</f>
        <v>3.8999999999999995</v>
      </c>
      <c r="E161" s="42">
        <f>SUM(E152:E160)</f>
        <v>1</v>
      </c>
      <c r="G161" s="61"/>
      <c r="H161" s="37" t="s">
        <v>403</v>
      </c>
      <c r="I161" s="40">
        <f>SUM(I152:I160)</f>
        <v>2366820</v>
      </c>
      <c r="J161" s="40">
        <f>SUM(J152:J160)</f>
        <v>13.499999999999996</v>
      </c>
      <c r="K161" s="42">
        <f>SUM(K152:K160)</f>
        <v>1</v>
      </c>
    </row>
    <row r="163" spans="1:11" s="7" customFormat="1" ht="30" customHeight="1" x14ac:dyDescent="0.3">
      <c r="A163" s="8" t="s">
        <v>1</v>
      </c>
      <c r="B163" s="8" t="s">
        <v>387</v>
      </c>
      <c r="C163" s="8" t="s">
        <v>402</v>
      </c>
      <c r="D163" s="8" t="s">
        <v>554</v>
      </c>
      <c r="E163" s="8" t="s">
        <v>388</v>
      </c>
      <c r="G163" s="8" t="s">
        <v>1</v>
      </c>
      <c r="H163" s="8" t="s">
        <v>387</v>
      </c>
      <c r="I163" s="8" t="s">
        <v>402</v>
      </c>
      <c r="J163" s="8" t="s">
        <v>554</v>
      </c>
      <c r="K163" s="8" t="s">
        <v>388</v>
      </c>
    </row>
    <row r="164" spans="1:11" ht="15" customHeight="1" x14ac:dyDescent="0.3">
      <c r="A164" s="59" t="s">
        <v>246</v>
      </c>
      <c r="B164" s="9" t="s">
        <v>389</v>
      </c>
      <c r="C164" s="11">
        <v>47422.91</v>
      </c>
      <c r="D164" s="11">
        <v>0.27049344056582197</v>
      </c>
      <c r="E164" s="41">
        <f>D164/D173</f>
        <v>0.38641920080831732</v>
      </c>
      <c r="G164" s="59" t="s">
        <v>81</v>
      </c>
      <c r="H164" s="9" t="s">
        <v>389</v>
      </c>
      <c r="I164" s="11">
        <v>128719.345</v>
      </c>
      <c r="J164" s="11">
        <v>0.73419658339037197</v>
      </c>
      <c r="K164" s="41">
        <f>D164/D173</f>
        <v>0.38641920080831732</v>
      </c>
    </row>
    <row r="165" spans="1:11" ht="15" customHeight="1" x14ac:dyDescent="0.3">
      <c r="A165" s="60"/>
      <c r="B165" s="9" t="s">
        <v>390</v>
      </c>
      <c r="C165" s="11">
        <v>8008.1</v>
      </c>
      <c r="D165" s="11">
        <v>4.5677047684234501E-2</v>
      </c>
      <c r="E165" s="41">
        <f>D165/D173</f>
        <v>6.525292526319218E-2</v>
      </c>
      <c r="G165" s="60"/>
      <c r="H165" s="9" t="s">
        <v>390</v>
      </c>
      <c r="I165" s="11">
        <v>21736.255000000001</v>
      </c>
      <c r="J165" s="11">
        <v>0.123980464293863</v>
      </c>
      <c r="K165" s="41">
        <f>D165/D173</f>
        <v>6.525292526319218E-2</v>
      </c>
    </row>
    <row r="166" spans="1:11" ht="15" customHeight="1" x14ac:dyDescent="0.3">
      <c r="A166" s="60"/>
      <c r="B166" s="9" t="s">
        <v>391</v>
      </c>
      <c r="C166" s="11">
        <v>27778.07</v>
      </c>
      <c r="D166" s="11">
        <v>0.158442105863564</v>
      </c>
      <c r="E166" s="41">
        <f>D166/D173</f>
        <v>0.22634586551937727</v>
      </c>
      <c r="G166" s="60"/>
      <c r="H166" s="9" t="s">
        <v>391</v>
      </c>
      <c r="I166" s="11">
        <v>75397.61</v>
      </c>
      <c r="J166" s="11">
        <v>0.43005709559662297</v>
      </c>
      <c r="K166" s="41">
        <f>D166/D173</f>
        <v>0.22634586551937727</v>
      </c>
    </row>
    <row r="167" spans="1:11" ht="15" customHeight="1" x14ac:dyDescent="0.3">
      <c r="A167" s="60"/>
      <c r="B167" s="9" t="s">
        <v>392</v>
      </c>
      <c r="C167" s="11">
        <v>10961.08</v>
      </c>
      <c r="D167" s="11">
        <v>6.2520419803787405E-2</v>
      </c>
      <c r="E167" s="41">
        <f>D167/D173</f>
        <v>8.9314885433982055E-2</v>
      </c>
      <c r="G167" s="60"/>
      <c r="H167" s="9" t="s">
        <v>392</v>
      </c>
      <c r="I167" s="11">
        <v>29751.485000000001</v>
      </c>
      <c r="J167" s="11">
        <v>0.16969818046999799</v>
      </c>
      <c r="K167" s="41">
        <f>D167/D173</f>
        <v>8.9314885433982055E-2</v>
      </c>
    </row>
    <row r="168" spans="1:11" ht="15" customHeight="1" x14ac:dyDescent="0.3">
      <c r="A168" s="60"/>
      <c r="B168" s="9" t="s">
        <v>393</v>
      </c>
      <c r="C168" s="11">
        <v>3753.79</v>
      </c>
      <c r="D168" s="11">
        <v>2.1411076887976301E-2</v>
      </c>
      <c r="E168" s="41">
        <f>D168/D173</f>
        <v>3.0587252697109019E-2</v>
      </c>
      <c r="G168" s="60"/>
      <c r="H168" s="9" t="s">
        <v>393</v>
      </c>
      <c r="I168" s="11">
        <v>10188.870000000001</v>
      </c>
      <c r="J168" s="11">
        <v>5.8115845311430499E-2</v>
      </c>
      <c r="K168" s="41">
        <f>D168/D173</f>
        <v>3.0587252697109019E-2</v>
      </c>
    </row>
    <row r="169" spans="1:11" ht="15" customHeight="1" x14ac:dyDescent="0.3">
      <c r="A169" s="60"/>
      <c r="B169" s="9" t="s">
        <v>394</v>
      </c>
      <c r="C169" s="11">
        <v>9784.8799999999992</v>
      </c>
      <c r="D169" s="11">
        <v>5.5811544604152399E-2</v>
      </c>
      <c r="E169" s="41">
        <f>D169/D173</f>
        <v>7.9730778005932049E-2</v>
      </c>
      <c r="G169" s="60"/>
      <c r="H169" s="9" t="s">
        <v>394</v>
      </c>
      <c r="I169" s="11">
        <v>26558.98</v>
      </c>
      <c r="J169" s="11">
        <v>0.15148859228838699</v>
      </c>
      <c r="K169" s="41">
        <f>D169/D173</f>
        <v>7.9730778005932049E-2</v>
      </c>
    </row>
    <row r="170" spans="1:11" ht="15" customHeight="1" x14ac:dyDescent="0.3">
      <c r="A170" s="60"/>
      <c r="B170" s="9" t="s">
        <v>395</v>
      </c>
      <c r="C170" s="11">
        <v>2502.5300000000002</v>
      </c>
      <c r="D170" s="11">
        <v>1.42740702715035E-2</v>
      </c>
      <c r="E170" s="41">
        <f>D170/D173</f>
        <v>2.0391528959290726E-2</v>
      </c>
      <c r="G170" s="60"/>
      <c r="H170" s="9" t="s">
        <v>395</v>
      </c>
      <c r="I170" s="11">
        <v>6792.57</v>
      </c>
      <c r="J170" s="11">
        <v>3.8743839835728898E-2</v>
      </c>
      <c r="K170" s="41">
        <f>D170/D173</f>
        <v>2.0391528959290726E-2</v>
      </c>
    </row>
    <row r="171" spans="1:11" ht="15" customHeight="1" x14ac:dyDescent="0.3">
      <c r="A171" s="60"/>
      <c r="B171" s="9" t="s">
        <v>396</v>
      </c>
      <c r="C171" s="11">
        <v>2502.5300000000002</v>
      </c>
      <c r="D171" s="11">
        <v>1.42740702715035E-2</v>
      </c>
      <c r="E171" s="41">
        <f>D171/D173</f>
        <v>2.0391528959290726E-2</v>
      </c>
      <c r="G171" s="60"/>
      <c r="H171" s="9" t="s">
        <v>396</v>
      </c>
      <c r="I171" s="11">
        <v>6792.57</v>
      </c>
      <c r="J171" s="11">
        <v>3.8743839835728898E-2</v>
      </c>
      <c r="K171" s="41">
        <f>D171/D173</f>
        <v>2.0391528959290726E-2</v>
      </c>
    </row>
    <row r="172" spans="1:11" ht="15" customHeight="1" x14ac:dyDescent="0.3">
      <c r="A172" s="60"/>
      <c r="B172" s="9" t="s">
        <v>397</v>
      </c>
      <c r="C172" s="11">
        <v>10010.11</v>
      </c>
      <c r="D172" s="11">
        <v>5.7096224047456103E-2</v>
      </c>
      <c r="E172" s="41">
        <f>D172/D173</f>
        <v>8.156603435350876E-2</v>
      </c>
      <c r="G172" s="60"/>
      <c r="H172" s="9" t="s">
        <v>397</v>
      </c>
      <c r="I172" s="11">
        <v>27170.314999999999</v>
      </c>
      <c r="J172" s="11">
        <v>0.15497555897786899</v>
      </c>
      <c r="K172" s="41">
        <f>D172/D173</f>
        <v>8.156603435350876E-2</v>
      </c>
    </row>
    <row r="173" spans="1:11" s="2" customFormat="1" ht="15" customHeight="1" x14ac:dyDescent="0.3">
      <c r="A173" s="61"/>
      <c r="B173" s="37" t="s">
        <v>403</v>
      </c>
      <c r="C173" s="40">
        <f>SUM(C164:C172)</f>
        <v>122724</v>
      </c>
      <c r="D173" s="40">
        <f>SUM(D164:D172)</f>
        <v>0.69999999999999962</v>
      </c>
      <c r="E173" s="42">
        <f>SUM(E164:E172)</f>
        <v>1.0000000000000002</v>
      </c>
      <c r="G173" s="61"/>
      <c r="H173" s="37" t="s">
        <v>403</v>
      </c>
      <c r="I173" s="40">
        <f>SUM(I164:I172)</f>
        <v>333108</v>
      </c>
      <c r="J173" s="40">
        <f>SUM(J164:J172)</f>
        <v>1.9000000000000004</v>
      </c>
      <c r="K173" s="42">
        <f>SUM(K164:K172)</f>
        <v>1.0000000000000002</v>
      </c>
    </row>
    <row r="175" spans="1:11" s="7" customFormat="1" ht="30" customHeight="1" x14ac:dyDescent="0.3">
      <c r="A175" s="8" t="s">
        <v>1</v>
      </c>
      <c r="B175" s="8" t="s">
        <v>387</v>
      </c>
      <c r="C175" s="8" t="s">
        <v>402</v>
      </c>
      <c r="D175" s="8" t="s">
        <v>554</v>
      </c>
      <c r="E175" s="8" t="s">
        <v>388</v>
      </c>
      <c r="G175" s="8" t="s">
        <v>1</v>
      </c>
      <c r="H175" s="8" t="s">
        <v>387</v>
      </c>
      <c r="I175" s="8" t="s">
        <v>402</v>
      </c>
      <c r="J175" s="8" t="s">
        <v>554</v>
      </c>
      <c r="K175" s="8" t="s">
        <v>388</v>
      </c>
    </row>
    <row r="176" spans="1:11" ht="15" customHeight="1" x14ac:dyDescent="0.3">
      <c r="A176" s="59" t="s">
        <v>69</v>
      </c>
      <c r="B176" s="9" t="s">
        <v>389</v>
      </c>
      <c r="C176" s="11">
        <v>270988.10499999998</v>
      </c>
      <c r="D176" s="11">
        <v>1.5456770762035099</v>
      </c>
      <c r="E176" s="41">
        <f>D176/D185</f>
        <v>0.38641926905087798</v>
      </c>
      <c r="G176" s="59" t="s">
        <v>145</v>
      </c>
      <c r="H176" s="9" t="s">
        <v>389</v>
      </c>
      <c r="I176" s="11">
        <v>325185.7</v>
      </c>
      <c r="J176" s="11">
        <v>1.85481234314397</v>
      </c>
      <c r="K176" s="41">
        <f>D176/D185</f>
        <v>0.38641926905087798</v>
      </c>
    </row>
    <row r="177" spans="1:11" ht="15" customHeight="1" x14ac:dyDescent="0.3">
      <c r="A177" s="60"/>
      <c r="B177" s="9" t="s">
        <v>390</v>
      </c>
      <c r="C177" s="11">
        <v>45760.52</v>
      </c>
      <c r="D177" s="11">
        <v>0.26101140771161302</v>
      </c>
      <c r="E177" s="41">
        <f>D177/D185</f>
        <v>6.5252851927903338E-2</v>
      </c>
      <c r="G177" s="60"/>
      <c r="H177" s="9" t="s">
        <v>390</v>
      </c>
      <c r="I177" s="11">
        <v>54912.625</v>
      </c>
      <c r="J177" s="11">
        <v>0.313213694957791</v>
      </c>
      <c r="K177" s="41">
        <f>D177/D185</f>
        <v>6.5252851927903338E-2</v>
      </c>
    </row>
    <row r="178" spans="1:11" ht="15" customHeight="1" x14ac:dyDescent="0.3">
      <c r="A178" s="60"/>
      <c r="B178" s="9" t="s">
        <v>391</v>
      </c>
      <c r="C178" s="11">
        <v>158731.80499999999</v>
      </c>
      <c r="D178" s="11">
        <v>0.90538332762947704</v>
      </c>
      <c r="E178" s="41">
        <f>D178/D185</f>
        <v>0.22634583190736957</v>
      </c>
      <c r="G178" s="60"/>
      <c r="H178" s="9" t="s">
        <v>391</v>
      </c>
      <c r="I178" s="11">
        <v>190478.16</v>
      </c>
      <c r="J178" s="11">
        <v>1.0864599589322399</v>
      </c>
      <c r="K178" s="41">
        <f>D178/D185</f>
        <v>0.22634583190736957</v>
      </c>
    </row>
    <row r="179" spans="1:11" ht="15" customHeight="1" x14ac:dyDescent="0.3">
      <c r="A179" s="60"/>
      <c r="B179" s="9" t="s">
        <v>392</v>
      </c>
      <c r="C179" s="11">
        <v>62634.71</v>
      </c>
      <c r="D179" s="11">
        <v>0.35725935432352302</v>
      </c>
      <c r="E179" s="41">
        <f>D179/D185</f>
        <v>8.9314838580880879E-2</v>
      </c>
      <c r="G179" s="60"/>
      <c r="H179" s="9" t="s">
        <v>392</v>
      </c>
      <c r="I179" s="11">
        <v>75161.664999999994</v>
      </c>
      <c r="J179" s="11">
        <v>0.428711299338353</v>
      </c>
      <c r="K179" s="41">
        <f>D179/D185</f>
        <v>8.9314838580880879E-2</v>
      </c>
    </row>
    <row r="180" spans="1:11" ht="15" customHeight="1" x14ac:dyDescent="0.3">
      <c r="A180" s="60"/>
      <c r="B180" s="9" t="s">
        <v>393</v>
      </c>
      <c r="C180" s="11">
        <v>21450.244999999999</v>
      </c>
      <c r="D180" s="11">
        <v>0.122349104494638</v>
      </c>
      <c r="E180" s="41">
        <f>D180/D185</f>
        <v>3.0587276123659541E-2</v>
      </c>
      <c r="G180" s="60"/>
      <c r="H180" s="9" t="s">
        <v>393</v>
      </c>
      <c r="I180" s="11">
        <v>25740.294999999998</v>
      </c>
      <c r="J180" s="11">
        <v>0.146818931097422</v>
      </c>
      <c r="K180" s="41">
        <f>D180/D185</f>
        <v>3.0587276123659541E-2</v>
      </c>
    </row>
    <row r="181" spans="1:11" ht="15" customHeight="1" x14ac:dyDescent="0.3">
      <c r="A181" s="60"/>
      <c r="B181" s="9" t="s">
        <v>394</v>
      </c>
      <c r="C181" s="11">
        <v>55913.635000000002</v>
      </c>
      <c r="D181" s="11">
        <v>0.31892331165868099</v>
      </c>
      <c r="E181" s="41">
        <f>D181/D185</f>
        <v>7.9730827914670357E-2</v>
      </c>
      <c r="G181" s="60"/>
      <c r="H181" s="9" t="s">
        <v>394</v>
      </c>
      <c r="I181" s="11">
        <v>67096.365000000005</v>
      </c>
      <c r="J181" s="11">
        <v>0.382707991101985</v>
      </c>
      <c r="K181" s="41">
        <f>D181/D185</f>
        <v>7.9730827914670357E-2</v>
      </c>
    </row>
    <row r="182" spans="1:11" ht="15" customHeight="1" x14ac:dyDescent="0.3">
      <c r="A182" s="60"/>
      <c r="B182" s="9" t="s">
        <v>395</v>
      </c>
      <c r="C182" s="11">
        <v>14300.165000000001</v>
      </c>
      <c r="D182" s="11">
        <v>8.1566079169518593E-2</v>
      </c>
      <c r="E182" s="41">
        <f>D182/D185</f>
        <v>2.0391519792379676E-2</v>
      </c>
      <c r="G182" s="60"/>
      <c r="H182" s="9" t="s">
        <v>395</v>
      </c>
      <c r="I182" s="11">
        <v>17160.205000000002</v>
      </c>
      <c r="J182" s="11">
        <v>9.7879334930412995E-2</v>
      </c>
      <c r="K182" s="41">
        <f>D182/D185</f>
        <v>2.0391519792379676E-2</v>
      </c>
    </row>
    <row r="183" spans="1:11" ht="15" customHeight="1" x14ac:dyDescent="0.3">
      <c r="A183" s="60"/>
      <c r="B183" s="9" t="s">
        <v>396</v>
      </c>
      <c r="C183" s="11">
        <v>14300.165000000001</v>
      </c>
      <c r="D183" s="11">
        <v>8.1566079169518593E-2</v>
      </c>
      <c r="E183" s="41">
        <f>D183/D185</f>
        <v>2.0391519792379676E-2</v>
      </c>
      <c r="G183" s="60"/>
      <c r="H183" s="9" t="s">
        <v>396</v>
      </c>
      <c r="I183" s="11">
        <v>17160.205000000002</v>
      </c>
      <c r="J183" s="11">
        <v>9.7879334930412995E-2</v>
      </c>
      <c r="K183" s="41">
        <f>D183/D185</f>
        <v>2.0391519792379676E-2</v>
      </c>
    </row>
    <row r="184" spans="1:11" ht="15" customHeight="1" x14ac:dyDescent="0.3">
      <c r="A184" s="60"/>
      <c r="B184" s="9" t="s">
        <v>397</v>
      </c>
      <c r="C184" s="11">
        <v>57200.65</v>
      </c>
      <c r="D184" s="11">
        <v>0.326264259639516</v>
      </c>
      <c r="E184" s="41">
        <f>D184/D185</f>
        <v>8.156606490987911E-2</v>
      </c>
      <c r="G184" s="60"/>
      <c r="H184" s="9" t="s">
        <v>397</v>
      </c>
      <c r="I184" s="11">
        <v>68640.78</v>
      </c>
      <c r="J184" s="11">
        <v>0.39151711156741997</v>
      </c>
      <c r="K184" s="41">
        <f>D184/D185</f>
        <v>8.156606490987911E-2</v>
      </c>
    </row>
    <row r="185" spans="1:11" s="2" customFormat="1" ht="15" customHeight="1" x14ac:dyDescent="0.3">
      <c r="A185" s="61"/>
      <c r="B185" s="37" t="s">
        <v>403</v>
      </c>
      <c r="C185" s="40">
        <f>SUM(C176:C184)</f>
        <v>701280.00000000012</v>
      </c>
      <c r="D185" s="40">
        <f>SUM(D176:D184)</f>
        <v>3.9999999999999947</v>
      </c>
      <c r="E185" s="42">
        <f>SUM(E176:E184)</f>
        <v>1</v>
      </c>
      <c r="G185" s="61"/>
      <c r="H185" s="37" t="s">
        <v>403</v>
      </c>
      <c r="I185" s="40">
        <f>SUM(I176:I184)</f>
        <v>841536</v>
      </c>
      <c r="J185" s="40">
        <f>SUM(J176:J184)</f>
        <v>4.8000000000000069</v>
      </c>
      <c r="K185" s="42">
        <f>SUM(K176:K184)</f>
        <v>1</v>
      </c>
    </row>
    <row r="187" spans="1:11" s="7" customFormat="1" ht="30" customHeight="1" x14ac:dyDescent="0.3">
      <c r="A187" s="8" t="s">
        <v>1</v>
      </c>
      <c r="B187" s="8" t="s">
        <v>387</v>
      </c>
      <c r="C187" s="8" t="s">
        <v>402</v>
      </c>
      <c r="D187" s="8" t="s">
        <v>554</v>
      </c>
      <c r="E187" s="8" t="s">
        <v>388</v>
      </c>
      <c r="G187" s="8" t="s">
        <v>1</v>
      </c>
      <c r="H187" s="8" t="s">
        <v>387</v>
      </c>
      <c r="I187" s="8" t="s">
        <v>402</v>
      </c>
      <c r="J187" s="8" t="s">
        <v>554</v>
      </c>
      <c r="K187" s="8" t="s">
        <v>388</v>
      </c>
    </row>
    <row r="188" spans="1:11" ht="15" customHeight="1" x14ac:dyDescent="0.3">
      <c r="A188" s="59" t="s">
        <v>129</v>
      </c>
      <c r="B188" s="9" t="s">
        <v>389</v>
      </c>
      <c r="C188" s="11">
        <v>555525.60499999998</v>
      </c>
      <c r="D188" s="11">
        <v>3.1686379477526798</v>
      </c>
      <c r="E188" s="41">
        <f>D188/D197</f>
        <v>0.38641926192105869</v>
      </c>
      <c r="G188" s="59" t="s">
        <v>215</v>
      </c>
      <c r="H188" s="9" t="s">
        <v>389</v>
      </c>
      <c r="I188" s="11">
        <v>67747.009999999995</v>
      </c>
      <c r="J188" s="11">
        <v>0.38641917636322198</v>
      </c>
      <c r="K188" s="41">
        <f>D188/D197</f>
        <v>0.38641926192105869</v>
      </c>
    </row>
    <row r="189" spans="1:11" ht="15" customHeight="1" x14ac:dyDescent="0.3">
      <c r="A189" s="60"/>
      <c r="B189" s="9" t="s">
        <v>390</v>
      </c>
      <c r="C189" s="11">
        <v>93809.07</v>
      </c>
      <c r="D189" s="11">
        <v>0.53507340862423003</v>
      </c>
      <c r="E189" s="41">
        <f>D189/D197</f>
        <v>6.5252854710271993E-2</v>
      </c>
      <c r="G189" s="60"/>
      <c r="H189" s="9" t="s">
        <v>390</v>
      </c>
      <c r="I189" s="11">
        <v>11440.13</v>
      </c>
      <c r="J189" s="11">
        <v>6.5252851927903296E-2</v>
      </c>
      <c r="K189" s="41">
        <f>D189/D197</f>
        <v>6.5252854710271993E-2</v>
      </c>
    </row>
    <row r="190" spans="1:11" ht="15" customHeight="1" x14ac:dyDescent="0.3">
      <c r="A190" s="60"/>
      <c r="B190" s="9" t="s">
        <v>391</v>
      </c>
      <c r="C190" s="11">
        <v>325400.20500000002</v>
      </c>
      <c r="D190" s="11">
        <v>1.8560358487337401</v>
      </c>
      <c r="E190" s="41">
        <f>D190/D197</f>
        <v>0.22634583521143184</v>
      </c>
      <c r="G190" s="60"/>
      <c r="H190" s="9" t="s">
        <v>391</v>
      </c>
      <c r="I190" s="11">
        <v>39682.945</v>
      </c>
      <c r="J190" s="11">
        <v>0.226345796258271</v>
      </c>
      <c r="K190" s="41">
        <f>D190/D197</f>
        <v>0.22634583521143184</v>
      </c>
    </row>
    <row r="191" spans="1:11" ht="15" customHeight="1" x14ac:dyDescent="0.3">
      <c r="A191" s="60"/>
      <c r="B191" s="9" t="s">
        <v>392</v>
      </c>
      <c r="C191" s="11">
        <v>128401.16499999999</v>
      </c>
      <c r="D191" s="11">
        <v>0.73238173054985201</v>
      </c>
      <c r="E191" s="41">
        <f>D191/D197</f>
        <v>8.9314845189006384E-2</v>
      </c>
      <c r="G191" s="60"/>
      <c r="H191" s="9" t="s">
        <v>392</v>
      </c>
      <c r="I191" s="11">
        <v>15658.68</v>
      </c>
      <c r="J191" s="11">
        <v>8.9314852840520195E-2</v>
      </c>
      <c r="K191" s="41">
        <f>D191/D197</f>
        <v>8.9314845189006384E-2</v>
      </c>
    </row>
    <row r="192" spans="1:11" ht="15" customHeight="1" x14ac:dyDescent="0.3">
      <c r="A192" s="60"/>
      <c r="B192" s="9" t="s">
        <v>393</v>
      </c>
      <c r="C192" s="11">
        <v>43973</v>
      </c>
      <c r="D192" s="11">
        <v>0.25081565138033302</v>
      </c>
      <c r="E192" s="41">
        <f>D192/D197</f>
        <v>3.0587274558577213E-2</v>
      </c>
      <c r="G192" s="60"/>
      <c r="H192" s="9" t="s">
        <v>393</v>
      </c>
      <c r="I192" s="11">
        <v>5362.57</v>
      </c>
      <c r="J192" s="11">
        <v>3.0587326032397898E-2</v>
      </c>
      <c r="K192" s="41">
        <f>D192/D197</f>
        <v>3.0587274558577213E-2</v>
      </c>
    </row>
    <row r="193" spans="1:11" ht="15" customHeight="1" x14ac:dyDescent="0.3">
      <c r="A193" s="60"/>
      <c r="B193" s="9" t="s">
        <v>394</v>
      </c>
      <c r="C193" s="11">
        <v>114622.955</v>
      </c>
      <c r="D193" s="11">
        <v>0.65379280743782797</v>
      </c>
      <c r="E193" s="41">
        <f>D193/D197</f>
        <v>7.9730830175344922E-2</v>
      </c>
      <c r="G193" s="60"/>
      <c r="H193" s="9" t="s">
        <v>394</v>
      </c>
      <c r="I193" s="11">
        <v>13978.41</v>
      </c>
      <c r="J193" s="11">
        <v>7.9730835044490106E-2</v>
      </c>
      <c r="K193" s="41">
        <f>D193/D197</f>
        <v>7.9730830175344922E-2</v>
      </c>
    </row>
    <row r="194" spans="1:11" ht="15" customHeight="1" x14ac:dyDescent="0.3">
      <c r="A194" s="60"/>
      <c r="B194" s="9" t="s">
        <v>395</v>
      </c>
      <c r="C194" s="11">
        <v>29315.33</v>
      </c>
      <c r="D194" s="11">
        <v>0.16721041524070299</v>
      </c>
      <c r="E194" s="41">
        <f>D194/D197</f>
        <v>2.0391514053744276E-2</v>
      </c>
      <c r="G194" s="60"/>
      <c r="H194" s="9" t="s">
        <v>395</v>
      </c>
      <c r="I194" s="11">
        <v>3575.0450000000001</v>
      </c>
      <c r="J194" s="11">
        <v>2.0391541181838901E-2</v>
      </c>
      <c r="K194" s="41">
        <f>D194/D197</f>
        <v>2.0391514053744276E-2</v>
      </c>
    </row>
    <row r="195" spans="1:11" ht="15" customHeight="1" x14ac:dyDescent="0.3">
      <c r="A195" s="60"/>
      <c r="B195" s="9" t="s">
        <v>396</v>
      </c>
      <c r="C195" s="11">
        <v>29315.33</v>
      </c>
      <c r="D195" s="11">
        <v>0.16721041524070299</v>
      </c>
      <c r="E195" s="41">
        <f>D195/D197</f>
        <v>2.0391514053744276E-2</v>
      </c>
      <c r="G195" s="60"/>
      <c r="H195" s="9" t="s">
        <v>396</v>
      </c>
      <c r="I195" s="11">
        <v>3575.0450000000001</v>
      </c>
      <c r="J195" s="11">
        <v>2.0391541181838901E-2</v>
      </c>
      <c r="K195" s="41">
        <f>D195/D197</f>
        <v>2.0391514053744276E-2</v>
      </c>
    </row>
    <row r="196" spans="1:11" ht="15" customHeight="1" x14ac:dyDescent="0.3">
      <c r="A196" s="60"/>
      <c r="B196" s="9" t="s">
        <v>397</v>
      </c>
      <c r="C196" s="11">
        <v>117261.34</v>
      </c>
      <c r="D196" s="11">
        <v>0.66884177503992703</v>
      </c>
      <c r="E196" s="41">
        <f>D196/D197</f>
        <v>8.1566070126820406E-2</v>
      </c>
      <c r="G196" s="60"/>
      <c r="H196" s="9" t="s">
        <v>397</v>
      </c>
      <c r="I196" s="11">
        <v>14300.165000000001</v>
      </c>
      <c r="J196" s="11">
        <v>8.1566079169518593E-2</v>
      </c>
      <c r="K196" s="41">
        <f>D196/D197</f>
        <v>8.1566070126820406E-2</v>
      </c>
    </row>
    <row r="197" spans="1:11" s="2" customFormat="1" ht="15" customHeight="1" x14ac:dyDescent="0.3">
      <c r="A197" s="61"/>
      <c r="B197" s="37" t="s">
        <v>403</v>
      </c>
      <c r="C197" s="40">
        <f>SUM(C188:C196)</f>
        <v>1437624.0000000005</v>
      </c>
      <c r="D197" s="40">
        <f>SUM(D188:D196)</f>
        <v>8.1999999999999957</v>
      </c>
      <c r="E197" s="42">
        <f>SUM(E188:E196)</f>
        <v>0.99999999999999989</v>
      </c>
      <c r="G197" s="61"/>
      <c r="H197" s="37" t="s">
        <v>403</v>
      </c>
      <c r="I197" s="40">
        <f>SUM(I188:I196)</f>
        <v>175320.00000000003</v>
      </c>
      <c r="J197" s="40">
        <f>SUM(J188:J196)</f>
        <v>1.0000000000000009</v>
      </c>
      <c r="K197" s="42">
        <f>SUM(K188:K196)</f>
        <v>0.99999999999999989</v>
      </c>
    </row>
    <row r="199" spans="1:11" s="7" customFormat="1" ht="30" customHeight="1" x14ac:dyDescent="0.3">
      <c r="A199" s="8" t="s">
        <v>1</v>
      </c>
      <c r="B199" s="8" t="s">
        <v>387</v>
      </c>
      <c r="C199" s="8" t="s">
        <v>402</v>
      </c>
      <c r="D199" s="8" t="s">
        <v>554</v>
      </c>
      <c r="E199" s="8" t="s">
        <v>388</v>
      </c>
      <c r="G199" s="8" t="s">
        <v>1</v>
      </c>
      <c r="H199" s="8" t="s">
        <v>387</v>
      </c>
      <c r="I199" s="8" t="s">
        <v>402</v>
      </c>
      <c r="J199" s="8" t="s">
        <v>554</v>
      </c>
      <c r="K199" s="8" t="s">
        <v>388</v>
      </c>
    </row>
    <row r="200" spans="1:11" ht="15" customHeight="1" x14ac:dyDescent="0.3">
      <c r="A200" s="59" t="s">
        <v>55</v>
      </c>
      <c r="B200" s="9" t="s">
        <v>389</v>
      </c>
      <c r="C200" s="11">
        <v>304861.60499999998</v>
      </c>
      <c r="D200" s="11">
        <v>1.7388866358658499</v>
      </c>
      <c r="E200" s="41">
        <f>D200/D209</f>
        <v>0.38641925241463299</v>
      </c>
      <c r="G200" s="59" t="s">
        <v>137</v>
      </c>
      <c r="H200" s="9" t="s">
        <v>389</v>
      </c>
      <c r="I200" s="11">
        <v>169367.56</v>
      </c>
      <c r="J200" s="11">
        <v>0.96604814054300703</v>
      </c>
      <c r="K200" s="41">
        <f>D200/D209</f>
        <v>0.38641925241463299</v>
      </c>
    </row>
    <row r="201" spans="1:11" ht="15" customHeight="1" x14ac:dyDescent="0.3">
      <c r="A201" s="60"/>
      <c r="B201" s="9" t="s">
        <v>390</v>
      </c>
      <c r="C201" s="11">
        <v>51480.595000000001</v>
      </c>
      <c r="D201" s="11">
        <v>0.293637890714123</v>
      </c>
      <c r="E201" s="41">
        <f>D201/D209</f>
        <v>6.5252864603138394E-2</v>
      </c>
      <c r="G201" s="60"/>
      <c r="H201" s="9" t="s">
        <v>390</v>
      </c>
      <c r="I201" s="11">
        <v>28600.334999999999</v>
      </c>
      <c r="J201" s="11">
        <v>0.16313218685831599</v>
      </c>
      <c r="K201" s="41">
        <f>D201/D209</f>
        <v>6.5252864603138394E-2</v>
      </c>
    </row>
    <row r="202" spans="1:11" ht="15" customHeight="1" x14ac:dyDescent="0.3">
      <c r="A202" s="60"/>
      <c r="B202" s="9" t="s">
        <v>391</v>
      </c>
      <c r="C202" s="11">
        <v>178573.285</v>
      </c>
      <c r="D202" s="11">
        <v>1.01855626853753</v>
      </c>
      <c r="E202" s="41">
        <f>D202/D209</f>
        <v>0.22634583745278428</v>
      </c>
      <c r="G202" s="60"/>
      <c r="H202" s="9" t="s">
        <v>391</v>
      </c>
      <c r="I202" s="11">
        <v>99207.38</v>
      </c>
      <c r="J202" s="11">
        <v>0.56586459046315296</v>
      </c>
      <c r="K202" s="41">
        <f>D202/D209</f>
        <v>0.22634583745278428</v>
      </c>
    </row>
    <row r="203" spans="1:11" ht="15" customHeight="1" x14ac:dyDescent="0.3">
      <c r="A203" s="60"/>
      <c r="B203" s="9" t="s">
        <v>392</v>
      </c>
      <c r="C203" s="11">
        <v>70464.05</v>
      </c>
      <c r="D203" s="11">
        <v>0.40191678074378301</v>
      </c>
      <c r="E203" s="41">
        <f>D203/D209</f>
        <v>8.9314840165285042E-2</v>
      </c>
      <c r="G203" s="60"/>
      <c r="H203" s="9" t="s">
        <v>392</v>
      </c>
      <c r="I203" s="11">
        <v>39146.695</v>
      </c>
      <c r="J203" s="11">
        <v>0.223287103582021</v>
      </c>
      <c r="K203" s="41">
        <f>D203/D209</f>
        <v>8.9314840165285042E-2</v>
      </c>
    </row>
    <row r="204" spans="1:11" ht="15" customHeight="1" x14ac:dyDescent="0.3">
      <c r="A204" s="60"/>
      <c r="B204" s="9" t="s">
        <v>393</v>
      </c>
      <c r="C204" s="11">
        <v>24131.52</v>
      </c>
      <c r="D204" s="11">
        <v>0.137642710472279</v>
      </c>
      <c r="E204" s="41">
        <f>D204/D209</f>
        <v>3.0587268993839751E-2</v>
      </c>
      <c r="G204" s="60"/>
      <c r="H204" s="9" t="s">
        <v>393</v>
      </c>
      <c r="I204" s="11">
        <v>13406.4</v>
      </c>
      <c r="J204" s="11">
        <v>7.6468172484599597E-2</v>
      </c>
      <c r="K204" s="41">
        <f>D204/D209</f>
        <v>3.0587268993839751E-2</v>
      </c>
    </row>
    <row r="205" spans="1:11" ht="15" customHeight="1" x14ac:dyDescent="0.3">
      <c r="A205" s="60"/>
      <c r="B205" s="9" t="s">
        <v>394</v>
      </c>
      <c r="C205" s="11">
        <v>62902.834999999999</v>
      </c>
      <c r="D205" s="11">
        <v>0.35878870066164698</v>
      </c>
      <c r="E205" s="41">
        <f>D205/D209</f>
        <v>7.9730822369254814E-2</v>
      </c>
      <c r="G205" s="60"/>
      <c r="H205" s="9" t="s">
        <v>394</v>
      </c>
      <c r="I205" s="11">
        <v>34946.019999999997</v>
      </c>
      <c r="J205" s="11">
        <v>0.19932705909194601</v>
      </c>
      <c r="K205" s="41">
        <f>D205/D209</f>
        <v>7.9730822369254814E-2</v>
      </c>
    </row>
    <row r="206" spans="1:11" ht="15" customHeight="1" x14ac:dyDescent="0.3">
      <c r="A206" s="60"/>
      <c r="B206" s="9" t="s">
        <v>395</v>
      </c>
      <c r="C206" s="11">
        <v>16087.69</v>
      </c>
      <c r="D206" s="11">
        <v>9.1761864020077605E-2</v>
      </c>
      <c r="E206" s="41">
        <f>D206/D209</f>
        <v>2.0391525337795008E-2</v>
      </c>
      <c r="G206" s="60"/>
      <c r="H206" s="9" t="s">
        <v>395</v>
      </c>
      <c r="I206" s="11">
        <v>8937.6</v>
      </c>
      <c r="J206" s="11">
        <v>5.0978781656399699E-2</v>
      </c>
      <c r="K206" s="41">
        <f>D206/D209</f>
        <v>2.0391525337795008E-2</v>
      </c>
    </row>
    <row r="207" spans="1:11" ht="15" customHeight="1" x14ac:dyDescent="0.3">
      <c r="A207" s="60"/>
      <c r="B207" s="9" t="s">
        <v>396</v>
      </c>
      <c r="C207" s="11">
        <v>16087.69</v>
      </c>
      <c r="D207" s="11">
        <v>9.1761864020077605E-2</v>
      </c>
      <c r="E207" s="41">
        <f>D207/D209</f>
        <v>2.0391525337795008E-2</v>
      </c>
      <c r="G207" s="60"/>
      <c r="H207" s="9" t="s">
        <v>396</v>
      </c>
      <c r="I207" s="11">
        <v>8937.6</v>
      </c>
      <c r="J207" s="11">
        <v>5.0978781656399699E-2</v>
      </c>
      <c r="K207" s="41">
        <f>D207/D209</f>
        <v>2.0391525337795008E-2</v>
      </c>
    </row>
    <row r="208" spans="1:11" ht="15" customHeight="1" x14ac:dyDescent="0.3">
      <c r="A208" s="60"/>
      <c r="B208" s="9" t="s">
        <v>397</v>
      </c>
      <c r="C208" s="11">
        <v>64350.73</v>
      </c>
      <c r="D208" s="11">
        <v>0.36704728496463601</v>
      </c>
      <c r="E208" s="41">
        <f>D208/D209</f>
        <v>8.15660633254746E-2</v>
      </c>
      <c r="G208" s="60"/>
      <c r="H208" s="9" t="s">
        <v>397</v>
      </c>
      <c r="I208" s="11">
        <v>35750.410000000003</v>
      </c>
      <c r="J208" s="11">
        <v>0.20391518366415701</v>
      </c>
      <c r="K208" s="41">
        <f>D208/D209</f>
        <v>8.15660633254746E-2</v>
      </c>
    </row>
    <row r="209" spans="1:11" s="2" customFormat="1" ht="15" customHeight="1" x14ac:dyDescent="0.3">
      <c r="A209" s="61"/>
      <c r="B209" s="37" t="s">
        <v>403</v>
      </c>
      <c r="C209" s="40">
        <f>SUM(C200:C208)</f>
        <v>788939.99999999988</v>
      </c>
      <c r="D209" s="40">
        <f>SUM(D200:D208)</f>
        <v>4.5000000000000036</v>
      </c>
      <c r="E209" s="42">
        <f>SUM(E200:E208)</f>
        <v>0.99999999999999978</v>
      </c>
      <c r="G209" s="61"/>
      <c r="H209" s="37" t="s">
        <v>403</v>
      </c>
      <c r="I209" s="40">
        <f>SUM(I200:I208)</f>
        <v>438300</v>
      </c>
      <c r="J209" s="40">
        <f>SUM(J200:J208)</f>
        <v>2.4999999999999991</v>
      </c>
      <c r="K209" s="42">
        <f>SUM(K200:K208)</f>
        <v>0.99999999999999978</v>
      </c>
    </row>
    <row r="211" spans="1:11" s="7" customFormat="1" ht="30" customHeight="1" x14ac:dyDescent="0.3">
      <c r="A211" s="8" t="s">
        <v>1</v>
      </c>
      <c r="B211" s="8" t="s">
        <v>387</v>
      </c>
      <c r="C211" s="8" t="s">
        <v>402</v>
      </c>
      <c r="D211" s="8" t="s">
        <v>554</v>
      </c>
      <c r="E211" s="8" t="s">
        <v>388</v>
      </c>
      <c r="G211" s="8" t="s">
        <v>1</v>
      </c>
      <c r="H211" s="8" t="s">
        <v>387</v>
      </c>
      <c r="I211" s="8" t="s">
        <v>402</v>
      </c>
      <c r="J211" s="8" t="s">
        <v>554</v>
      </c>
      <c r="K211" s="8" t="s">
        <v>388</v>
      </c>
    </row>
    <row r="212" spans="1:11" ht="15" customHeight="1" x14ac:dyDescent="0.3">
      <c r="A212" s="59" t="s">
        <v>121</v>
      </c>
      <c r="B212" s="9" t="s">
        <v>389</v>
      </c>
      <c r="C212" s="11">
        <v>338735.13</v>
      </c>
      <c r="D212" s="11">
        <v>1.9320963381245699</v>
      </c>
      <c r="E212" s="41">
        <f>D212/D221</f>
        <v>0.38641926762491463</v>
      </c>
      <c r="G212" s="59" t="s">
        <v>12</v>
      </c>
      <c r="H212" s="9" t="s">
        <v>389</v>
      </c>
      <c r="I212" s="11">
        <v>1124600.57</v>
      </c>
      <c r="J212" s="11">
        <v>6.4145594912160604</v>
      </c>
      <c r="K212" s="41">
        <f>D212/D221</f>
        <v>0.38641926762491463</v>
      </c>
    </row>
    <row r="213" spans="1:11" ht="15" customHeight="1" x14ac:dyDescent="0.3">
      <c r="A213" s="60"/>
      <c r="B213" s="9" t="s">
        <v>390</v>
      </c>
      <c r="C213" s="11">
        <v>57200.65</v>
      </c>
      <c r="D213" s="11">
        <v>0.326264259639516</v>
      </c>
      <c r="E213" s="41">
        <f>D213/D221</f>
        <v>6.525285192790331E-2</v>
      </c>
      <c r="G213" s="60"/>
      <c r="H213" s="9" t="s">
        <v>390</v>
      </c>
      <c r="I213" s="11">
        <v>189906.16500000001</v>
      </c>
      <c r="J213" s="11">
        <v>1.0831973819301799</v>
      </c>
      <c r="K213" s="41">
        <f>D213/D221</f>
        <v>6.525285192790331E-2</v>
      </c>
    </row>
    <row r="214" spans="1:11" ht="15" customHeight="1" x14ac:dyDescent="0.3">
      <c r="A214" s="60"/>
      <c r="B214" s="9" t="s">
        <v>391</v>
      </c>
      <c r="C214" s="11">
        <v>198414.77</v>
      </c>
      <c r="D214" s="11">
        <v>1.13172923796486</v>
      </c>
      <c r="E214" s="41">
        <f>D214/D221</f>
        <v>0.22634584759297235</v>
      </c>
      <c r="G214" s="60"/>
      <c r="H214" s="9" t="s">
        <v>391</v>
      </c>
      <c r="I214" s="11">
        <v>658737.02</v>
      </c>
      <c r="J214" s="11">
        <v>3.7573409765001098</v>
      </c>
      <c r="K214" s="41">
        <f>D214/D221</f>
        <v>0.22634584759297235</v>
      </c>
    </row>
    <row r="215" spans="1:11" ht="15" customHeight="1" x14ac:dyDescent="0.3">
      <c r="A215" s="60"/>
      <c r="B215" s="9" t="s">
        <v>392</v>
      </c>
      <c r="C215" s="11">
        <v>78293.39</v>
      </c>
      <c r="D215" s="11">
        <v>0.446574207164043</v>
      </c>
      <c r="E215" s="41">
        <f>D215/D221</f>
        <v>8.9314841432808739E-2</v>
      </c>
      <c r="G215" s="60"/>
      <c r="H215" s="9" t="s">
        <v>392</v>
      </c>
      <c r="I215" s="11">
        <v>259934.07500000001</v>
      </c>
      <c r="J215" s="11">
        <v>1.48262648300251</v>
      </c>
      <c r="K215" s="41">
        <f>D215/D221</f>
        <v>8.9314841432808739E-2</v>
      </c>
    </row>
    <row r="216" spans="1:11" ht="15" customHeight="1" x14ac:dyDescent="0.3">
      <c r="A216" s="60"/>
      <c r="B216" s="9" t="s">
        <v>393</v>
      </c>
      <c r="C216" s="11">
        <v>26812.81</v>
      </c>
      <c r="D216" s="11">
        <v>0.15293640200775699</v>
      </c>
      <c r="E216" s="41">
        <f>D216/D221</f>
        <v>3.0587280401551446E-2</v>
      </c>
      <c r="G216" s="60"/>
      <c r="H216" s="9" t="s">
        <v>393</v>
      </c>
      <c r="I216" s="11">
        <v>89018.51</v>
      </c>
      <c r="J216" s="11">
        <v>0.50774874515172297</v>
      </c>
      <c r="K216" s="41">
        <f>D216/D221</f>
        <v>3.0587280401551446E-2</v>
      </c>
    </row>
    <row r="217" spans="1:11" ht="15" customHeight="1" x14ac:dyDescent="0.3">
      <c r="A217" s="60"/>
      <c r="B217" s="9" t="s">
        <v>394</v>
      </c>
      <c r="C217" s="11">
        <v>69892.039999999994</v>
      </c>
      <c r="D217" s="11">
        <v>0.39865411818389201</v>
      </c>
      <c r="E217" s="41">
        <f>D217/D221</f>
        <v>7.9730823636778525E-2</v>
      </c>
      <c r="G217" s="60"/>
      <c r="H217" s="9" t="s">
        <v>394</v>
      </c>
      <c r="I217" s="11">
        <v>232041.60000000001</v>
      </c>
      <c r="J217" s="11">
        <v>1.3235318275154</v>
      </c>
      <c r="K217" s="41">
        <f>D217/D221</f>
        <v>7.9730823636778525E-2</v>
      </c>
    </row>
    <row r="218" spans="1:11" ht="15" customHeight="1" x14ac:dyDescent="0.3">
      <c r="A218" s="60"/>
      <c r="B218" s="9" t="s">
        <v>395</v>
      </c>
      <c r="C218" s="11">
        <v>17875.195</v>
      </c>
      <c r="D218" s="11">
        <v>0.10195753479352</v>
      </c>
      <c r="E218" s="41">
        <f>D218/D221</f>
        <v>2.0391506958704033E-2</v>
      </c>
      <c r="G218" s="60"/>
      <c r="H218" s="9" t="s">
        <v>395</v>
      </c>
      <c r="I218" s="11">
        <v>59345.68</v>
      </c>
      <c r="J218" s="11">
        <v>0.33849920146018703</v>
      </c>
      <c r="K218" s="41">
        <f>D218/D221</f>
        <v>2.0391506958704033E-2</v>
      </c>
    </row>
    <row r="219" spans="1:11" ht="15" customHeight="1" x14ac:dyDescent="0.3">
      <c r="A219" s="60"/>
      <c r="B219" s="9" t="s">
        <v>396</v>
      </c>
      <c r="C219" s="11">
        <v>17875.195</v>
      </c>
      <c r="D219" s="11">
        <v>0.10195753479352</v>
      </c>
      <c r="E219" s="41">
        <f>D219/D221</f>
        <v>2.0391506958704033E-2</v>
      </c>
      <c r="G219" s="60"/>
      <c r="H219" s="9" t="s">
        <v>396</v>
      </c>
      <c r="I219" s="11">
        <v>59345.68</v>
      </c>
      <c r="J219" s="11">
        <v>0.33849920146018703</v>
      </c>
      <c r="K219" s="41">
        <f>D219/D221</f>
        <v>2.0391506958704033E-2</v>
      </c>
    </row>
    <row r="220" spans="1:11" ht="15" customHeight="1" x14ac:dyDescent="0.3">
      <c r="A220" s="60"/>
      <c r="B220" s="9" t="s">
        <v>397</v>
      </c>
      <c r="C220" s="11">
        <v>71500.820000000007</v>
      </c>
      <c r="D220" s="11">
        <v>0.40783036732831401</v>
      </c>
      <c r="E220" s="41">
        <f>D220/D221</f>
        <v>8.1566073465662928E-2</v>
      </c>
      <c r="G220" s="60"/>
      <c r="H220" s="9" t="s">
        <v>397</v>
      </c>
      <c r="I220" s="11">
        <v>237382.7</v>
      </c>
      <c r="J220" s="11">
        <v>1.3539966917636299</v>
      </c>
      <c r="K220" s="41">
        <f>D220/D221</f>
        <v>8.1566073465662928E-2</v>
      </c>
    </row>
    <row r="221" spans="1:11" s="2" customFormat="1" ht="15" customHeight="1" x14ac:dyDescent="0.3">
      <c r="A221" s="61"/>
      <c r="B221" s="37" t="s">
        <v>403</v>
      </c>
      <c r="C221" s="40">
        <f>SUM(C212:C220)</f>
        <v>876600</v>
      </c>
      <c r="D221" s="40">
        <f>SUM(D212:D220)</f>
        <v>4.999999999999992</v>
      </c>
      <c r="E221" s="42">
        <f>SUM(E212:E220)</f>
        <v>1.0000000000000002</v>
      </c>
      <c r="G221" s="61"/>
      <c r="H221" s="37" t="s">
        <v>403</v>
      </c>
      <c r="I221" s="40">
        <f>SUM(I212:I220)</f>
        <v>2910312.0000000005</v>
      </c>
      <c r="J221" s="40">
        <f>SUM(J212:J220)</f>
        <v>16.599999999999987</v>
      </c>
      <c r="K221" s="42">
        <f>SUM(K212:K220)</f>
        <v>1.0000000000000002</v>
      </c>
    </row>
    <row r="223" spans="1:11" s="7" customFormat="1" ht="30" customHeight="1" x14ac:dyDescent="0.3">
      <c r="A223" s="8" t="s">
        <v>1</v>
      </c>
      <c r="B223" s="8" t="s">
        <v>387</v>
      </c>
      <c r="C223" s="8" t="s">
        <v>402</v>
      </c>
      <c r="D223" s="8" t="s">
        <v>554</v>
      </c>
      <c r="E223" s="8" t="s">
        <v>388</v>
      </c>
      <c r="G223" s="8" t="s">
        <v>1</v>
      </c>
      <c r="H223" s="8" t="s">
        <v>387</v>
      </c>
      <c r="I223" s="8" t="s">
        <v>402</v>
      </c>
      <c r="J223" s="8" t="s">
        <v>554</v>
      </c>
      <c r="K223" s="8" t="s">
        <v>388</v>
      </c>
    </row>
    <row r="224" spans="1:11" ht="15" customHeight="1" x14ac:dyDescent="0.3">
      <c r="A224" s="59" t="s">
        <v>157</v>
      </c>
      <c r="B224" s="9" t="s">
        <v>389</v>
      </c>
      <c r="C224" s="11">
        <v>54197.605000000003</v>
      </c>
      <c r="D224" s="11">
        <v>0.30913532397901</v>
      </c>
      <c r="E224" s="41">
        <f>D224/D233</f>
        <v>0.38641915497376234</v>
      </c>
      <c r="G224" s="59" t="s">
        <v>192</v>
      </c>
      <c r="H224" s="9" t="s">
        <v>389</v>
      </c>
      <c r="I224" s="11">
        <v>149043.45499999999</v>
      </c>
      <c r="J224" s="11">
        <v>0.85012237622632902</v>
      </c>
      <c r="K224" s="41">
        <f>D224/D233</f>
        <v>0.38641915497376234</v>
      </c>
    </row>
    <row r="225" spans="1:11" ht="15" customHeight="1" x14ac:dyDescent="0.3">
      <c r="A225" s="60"/>
      <c r="B225" s="9" t="s">
        <v>390</v>
      </c>
      <c r="C225" s="11">
        <v>9152.1049999999996</v>
      </c>
      <c r="D225" s="11">
        <v>5.2202287246178397E-2</v>
      </c>
      <c r="E225" s="41">
        <f>D225/D233</f>
        <v>6.5252859057722962E-2</v>
      </c>
      <c r="G225" s="60"/>
      <c r="H225" s="9" t="s">
        <v>390</v>
      </c>
      <c r="I225" s="11">
        <v>25168.285</v>
      </c>
      <c r="J225" s="11">
        <v>0.14355626853753101</v>
      </c>
      <c r="K225" s="41">
        <f>D225/D233</f>
        <v>6.5252859057722962E-2</v>
      </c>
    </row>
    <row r="226" spans="1:11" ht="15" customHeight="1" x14ac:dyDescent="0.3">
      <c r="A226" s="60"/>
      <c r="B226" s="9" t="s">
        <v>391</v>
      </c>
      <c r="C226" s="11">
        <v>31746.365000000002</v>
      </c>
      <c r="D226" s="11">
        <v>0.18107668834131899</v>
      </c>
      <c r="E226" s="41">
        <f>D226/D233</f>
        <v>0.22634586042664862</v>
      </c>
      <c r="G226" s="60"/>
      <c r="H226" s="9" t="s">
        <v>391</v>
      </c>
      <c r="I226" s="11">
        <v>87302.494999999995</v>
      </c>
      <c r="J226" s="11">
        <v>0.49796084302988802</v>
      </c>
      <c r="K226" s="41">
        <f>D226/D233</f>
        <v>0.22634586042664862</v>
      </c>
    </row>
    <row r="227" spans="1:11" ht="15" customHeight="1" x14ac:dyDescent="0.3">
      <c r="A227" s="60"/>
      <c r="B227" s="9" t="s">
        <v>392</v>
      </c>
      <c r="C227" s="11">
        <v>12526.934999999999</v>
      </c>
      <c r="D227" s="11">
        <v>7.14518309377139E-2</v>
      </c>
      <c r="E227" s="41">
        <f>D227/D233</f>
        <v>8.9314788672142334E-2</v>
      </c>
      <c r="G227" s="60"/>
      <c r="H227" s="9" t="s">
        <v>392</v>
      </c>
      <c r="I227" s="11">
        <v>34449.1</v>
      </c>
      <c r="J227" s="11">
        <v>0.19649269906456801</v>
      </c>
      <c r="K227" s="41">
        <f>D227/D233</f>
        <v>8.9314788672142334E-2</v>
      </c>
    </row>
    <row r="228" spans="1:11" ht="15" customHeight="1" x14ac:dyDescent="0.3">
      <c r="A228" s="60"/>
      <c r="B228" s="9" t="s">
        <v>393</v>
      </c>
      <c r="C228" s="11">
        <v>4290.0550000000003</v>
      </c>
      <c r="D228" s="11">
        <v>2.4469855122062501E-2</v>
      </c>
      <c r="E228" s="41">
        <f>D228/D233</f>
        <v>3.0587318902578112E-2</v>
      </c>
      <c r="G228" s="60"/>
      <c r="H228" s="9" t="s">
        <v>393</v>
      </c>
      <c r="I228" s="11">
        <v>11797.635</v>
      </c>
      <c r="J228" s="11">
        <v>6.7292008898015093E-2</v>
      </c>
      <c r="K228" s="41">
        <f>D228/D233</f>
        <v>3.0587318902578112E-2</v>
      </c>
    </row>
    <row r="229" spans="1:11" ht="15" customHeight="1" x14ac:dyDescent="0.3">
      <c r="A229" s="60"/>
      <c r="B229" s="9" t="s">
        <v>394</v>
      </c>
      <c r="C229" s="11">
        <v>11182.735000000001</v>
      </c>
      <c r="D229" s="11">
        <v>6.3784707962582704E-2</v>
      </c>
      <c r="E229" s="41">
        <f>D229/D233</f>
        <v>7.9730884953228345E-2</v>
      </c>
      <c r="G229" s="60"/>
      <c r="H229" s="9" t="s">
        <v>394</v>
      </c>
      <c r="I229" s="11">
        <v>30752.505000000001</v>
      </c>
      <c r="J229" s="11">
        <v>0.17540785420944599</v>
      </c>
      <c r="K229" s="41">
        <f>D229/D233</f>
        <v>7.9730884953228345E-2</v>
      </c>
    </row>
    <row r="230" spans="1:11" ht="15" customHeight="1" x14ac:dyDescent="0.3">
      <c r="A230" s="60"/>
      <c r="B230" s="9" t="s">
        <v>395</v>
      </c>
      <c r="C230" s="11">
        <v>2860.0349999999999</v>
      </c>
      <c r="D230" s="11">
        <v>1.63132272416153E-2</v>
      </c>
      <c r="E230" s="41">
        <f>D230/D233</f>
        <v>2.0391534052019114E-2</v>
      </c>
      <c r="G230" s="60"/>
      <c r="H230" s="9" t="s">
        <v>395</v>
      </c>
      <c r="I230" s="11">
        <v>7865.085</v>
      </c>
      <c r="J230" s="11">
        <v>4.4861310746064302E-2</v>
      </c>
      <c r="K230" s="41">
        <f>D230/D233</f>
        <v>2.0391534052019114E-2</v>
      </c>
    </row>
    <row r="231" spans="1:11" ht="15" customHeight="1" x14ac:dyDescent="0.3">
      <c r="A231" s="60"/>
      <c r="B231" s="9" t="s">
        <v>396</v>
      </c>
      <c r="C231" s="11">
        <v>2860.0349999999999</v>
      </c>
      <c r="D231" s="11">
        <v>1.63132272416153E-2</v>
      </c>
      <c r="E231" s="41">
        <f>D231/D233</f>
        <v>2.0391534052019114E-2</v>
      </c>
      <c r="G231" s="60"/>
      <c r="H231" s="9" t="s">
        <v>396</v>
      </c>
      <c r="I231" s="11">
        <v>7865.085</v>
      </c>
      <c r="J231" s="11">
        <v>4.4861310746064302E-2</v>
      </c>
      <c r="K231" s="41">
        <f>D231/D233</f>
        <v>2.0391534052019114E-2</v>
      </c>
    </row>
    <row r="232" spans="1:11" ht="15" customHeight="1" x14ac:dyDescent="0.3">
      <c r="A232" s="60"/>
      <c r="B232" s="9" t="s">
        <v>397</v>
      </c>
      <c r="C232" s="11">
        <v>11440.13</v>
      </c>
      <c r="D232" s="11">
        <v>6.5252851927903296E-2</v>
      </c>
      <c r="E232" s="41">
        <f>D232/D233</f>
        <v>8.1566064909879082E-2</v>
      </c>
      <c r="G232" s="60"/>
      <c r="H232" s="9" t="s">
        <v>397</v>
      </c>
      <c r="I232" s="11">
        <v>31460.355</v>
      </c>
      <c r="J232" s="11">
        <v>0.179445328542094</v>
      </c>
      <c r="K232" s="41">
        <f>D232/D233</f>
        <v>8.1566064909879082E-2</v>
      </c>
    </row>
    <row r="233" spans="1:11" s="2" customFormat="1" ht="15" customHeight="1" x14ac:dyDescent="0.3">
      <c r="A233" s="61"/>
      <c r="B233" s="37" t="s">
        <v>403</v>
      </c>
      <c r="C233" s="40">
        <f>SUM(C224:C232)</f>
        <v>140256</v>
      </c>
      <c r="D233" s="40">
        <f>SUM(D224:D232)</f>
        <v>0.80000000000000038</v>
      </c>
      <c r="E233" s="42">
        <f>SUM(E224:E232)</f>
        <v>1</v>
      </c>
      <c r="G233" s="61"/>
      <c r="H233" s="37" t="s">
        <v>403</v>
      </c>
      <c r="I233" s="40">
        <f>SUM(I224:I232)</f>
        <v>385704</v>
      </c>
      <c r="J233" s="40">
        <f>SUM(J224:J232)</f>
        <v>2.1999999999999993</v>
      </c>
      <c r="K233" s="42">
        <f>SUM(K224:K232)</f>
        <v>1</v>
      </c>
    </row>
    <row r="235" spans="1:11" s="7" customFormat="1" ht="30" customHeight="1" x14ac:dyDescent="0.3">
      <c r="A235" s="8" t="s">
        <v>1</v>
      </c>
      <c r="B235" s="8" t="s">
        <v>387</v>
      </c>
      <c r="C235" s="8" t="s">
        <v>402</v>
      </c>
      <c r="D235" s="8" t="s">
        <v>554</v>
      </c>
      <c r="E235" s="8" t="s">
        <v>388</v>
      </c>
      <c r="G235" s="8" t="s">
        <v>1</v>
      </c>
      <c r="H235" s="8" t="s">
        <v>387</v>
      </c>
      <c r="I235" s="8" t="s">
        <v>402</v>
      </c>
      <c r="J235" s="8" t="s">
        <v>554</v>
      </c>
      <c r="K235" s="8" t="s">
        <v>388</v>
      </c>
    </row>
    <row r="236" spans="1:11" ht="15" customHeight="1" x14ac:dyDescent="0.3">
      <c r="A236" s="59" t="s">
        <v>199</v>
      </c>
      <c r="B236" s="9" t="s">
        <v>389</v>
      </c>
      <c r="C236" s="11">
        <v>846837.77500000002</v>
      </c>
      <c r="D236" s="11">
        <v>4.8302405601186402</v>
      </c>
      <c r="E236" s="41">
        <f>D236/D245</f>
        <v>0.38641924480949114</v>
      </c>
      <c r="G236" s="59" t="s">
        <v>47</v>
      </c>
      <c r="H236" s="9" t="s">
        <v>389</v>
      </c>
      <c r="I236" s="11">
        <v>67747.009999999995</v>
      </c>
      <c r="J236" s="11">
        <v>0.38641917636322198</v>
      </c>
      <c r="K236" s="41">
        <f>D236/D245</f>
        <v>0.38641924480949114</v>
      </c>
    </row>
    <row r="237" spans="1:11" ht="15" customHeight="1" x14ac:dyDescent="0.3">
      <c r="A237" s="60"/>
      <c r="B237" s="9" t="s">
        <v>390</v>
      </c>
      <c r="C237" s="11">
        <v>143001.63500000001</v>
      </c>
      <c r="D237" s="11">
        <v>0.81566070613734898</v>
      </c>
      <c r="E237" s="41">
        <f>D237/D245</f>
        <v>6.5252856490987901E-2</v>
      </c>
      <c r="G237" s="60"/>
      <c r="H237" s="9" t="s">
        <v>390</v>
      </c>
      <c r="I237" s="11">
        <v>11440.13</v>
      </c>
      <c r="J237" s="11">
        <v>6.5252851927903296E-2</v>
      </c>
      <c r="K237" s="41">
        <f>D237/D245</f>
        <v>6.5252856490987901E-2</v>
      </c>
    </row>
    <row r="238" spans="1:11" ht="15" customHeight="1" x14ac:dyDescent="0.3">
      <c r="A238" s="60"/>
      <c r="B238" s="9" t="s">
        <v>391</v>
      </c>
      <c r="C238" s="11">
        <v>496036.9</v>
      </c>
      <c r="D238" s="11">
        <v>2.8293229523157701</v>
      </c>
      <c r="E238" s="41">
        <f>D238/D245</f>
        <v>0.22634583618526155</v>
      </c>
      <c r="G238" s="60"/>
      <c r="H238" s="9" t="s">
        <v>391</v>
      </c>
      <c r="I238" s="11">
        <v>39682.945</v>
      </c>
      <c r="J238" s="11">
        <v>0.226345796258271</v>
      </c>
      <c r="K238" s="41">
        <f>D238/D245</f>
        <v>0.22634583618526155</v>
      </c>
    </row>
    <row r="239" spans="1:11" ht="15" customHeight="1" x14ac:dyDescent="0.3">
      <c r="A239" s="60"/>
      <c r="B239" s="9" t="s">
        <v>392</v>
      </c>
      <c r="C239" s="11">
        <v>195733.49</v>
      </c>
      <c r="D239" s="11">
        <v>1.1164356034679399</v>
      </c>
      <c r="E239" s="41">
        <f>D239/D245</f>
        <v>8.931484827743516E-2</v>
      </c>
      <c r="G239" s="60"/>
      <c r="H239" s="9" t="s">
        <v>392</v>
      </c>
      <c r="I239" s="11">
        <v>15658.68</v>
      </c>
      <c r="J239" s="11">
        <v>8.9314852840520195E-2</v>
      </c>
      <c r="K239" s="41">
        <f>D239/D245</f>
        <v>8.931484827743516E-2</v>
      </c>
    </row>
    <row r="240" spans="1:11" ht="15" customHeight="1" x14ac:dyDescent="0.3">
      <c r="A240" s="60"/>
      <c r="B240" s="9" t="s">
        <v>393</v>
      </c>
      <c r="C240" s="11">
        <v>67032.02</v>
      </c>
      <c r="D240" s="11">
        <v>0.382340976500114</v>
      </c>
      <c r="E240" s="41">
        <f>D240/D245</f>
        <v>3.0587278120009113E-2</v>
      </c>
      <c r="G240" s="60"/>
      <c r="H240" s="9" t="s">
        <v>393</v>
      </c>
      <c r="I240" s="11">
        <v>5362.57</v>
      </c>
      <c r="J240" s="11">
        <v>3.0587326032397898E-2</v>
      </c>
      <c r="K240" s="41">
        <f>D240/D245</f>
        <v>3.0587278120009113E-2</v>
      </c>
    </row>
    <row r="241" spans="1:11" ht="15" customHeight="1" x14ac:dyDescent="0.3">
      <c r="A241" s="60"/>
      <c r="B241" s="9" t="s">
        <v>394</v>
      </c>
      <c r="C241" s="11">
        <v>174730.11499999999</v>
      </c>
      <c r="D241" s="11">
        <v>0.99663538101756799</v>
      </c>
      <c r="E241" s="41">
        <f>D241/D245</f>
        <v>7.9730830481405418E-2</v>
      </c>
      <c r="G241" s="60"/>
      <c r="H241" s="9" t="s">
        <v>394</v>
      </c>
      <c r="I241" s="11">
        <v>13978.41</v>
      </c>
      <c r="J241" s="11">
        <v>7.9730835044490106E-2</v>
      </c>
      <c r="K241" s="41">
        <f>D241/D245</f>
        <v>7.9730830481405418E-2</v>
      </c>
    </row>
    <row r="242" spans="1:11" ht="15" customHeight="1" x14ac:dyDescent="0.3">
      <c r="A242" s="60"/>
      <c r="B242" s="9" t="s">
        <v>395</v>
      </c>
      <c r="C242" s="11">
        <v>44688.01</v>
      </c>
      <c r="D242" s="11">
        <v>0.25489396532055703</v>
      </c>
      <c r="E242" s="41">
        <f>D242/D245</f>
        <v>2.0391517225644556E-2</v>
      </c>
      <c r="G242" s="60"/>
      <c r="H242" s="9" t="s">
        <v>395</v>
      </c>
      <c r="I242" s="11">
        <v>3575.0450000000001</v>
      </c>
      <c r="J242" s="11">
        <v>2.0391541181838901E-2</v>
      </c>
      <c r="K242" s="41">
        <f>D242/D245</f>
        <v>2.0391517225644556E-2</v>
      </c>
    </row>
    <row r="243" spans="1:11" ht="15" customHeight="1" x14ac:dyDescent="0.3">
      <c r="A243" s="60"/>
      <c r="B243" s="9" t="s">
        <v>396</v>
      </c>
      <c r="C243" s="11">
        <v>44688.01</v>
      </c>
      <c r="D243" s="11">
        <v>0.25489396532055703</v>
      </c>
      <c r="E243" s="41">
        <f>D243/D245</f>
        <v>2.0391517225644556E-2</v>
      </c>
      <c r="G243" s="60"/>
      <c r="H243" s="9" t="s">
        <v>396</v>
      </c>
      <c r="I243" s="11">
        <v>3575.0450000000001</v>
      </c>
      <c r="J243" s="11">
        <v>2.0391541181838901E-2</v>
      </c>
      <c r="K243" s="41">
        <f>D243/D245</f>
        <v>2.0391517225644556E-2</v>
      </c>
    </row>
    <row r="244" spans="1:11" ht="15" customHeight="1" x14ac:dyDescent="0.3">
      <c r="A244" s="60"/>
      <c r="B244" s="9" t="s">
        <v>397</v>
      </c>
      <c r="C244" s="11">
        <v>178752.04500000001</v>
      </c>
      <c r="D244" s="11">
        <v>1.0195758898015099</v>
      </c>
      <c r="E244" s="41">
        <f>D244/D245</f>
        <v>8.1566071184120764E-2</v>
      </c>
      <c r="G244" s="60"/>
      <c r="H244" s="9" t="s">
        <v>397</v>
      </c>
      <c r="I244" s="11">
        <v>14300.165000000001</v>
      </c>
      <c r="J244" s="11">
        <v>8.1566079169518593E-2</v>
      </c>
      <c r="K244" s="41">
        <f>D244/D245</f>
        <v>8.1566071184120764E-2</v>
      </c>
    </row>
    <row r="245" spans="1:11" s="2" customFormat="1" ht="15" customHeight="1" x14ac:dyDescent="0.3">
      <c r="A245" s="61"/>
      <c r="B245" s="37" t="s">
        <v>403</v>
      </c>
      <c r="C245" s="40">
        <f>SUM(C236:C244)</f>
        <v>2191500</v>
      </c>
      <c r="D245" s="40">
        <f>SUM(D236:D244)</f>
        <v>12.500000000000004</v>
      </c>
      <c r="E245" s="42">
        <f>SUM(E236:E244)</f>
        <v>1.0000000000000002</v>
      </c>
      <c r="G245" s="61"/>
      <c r="H245" s="37" t="s">
        <v>403</v>
      </c>
      <c r="I245" s="40">
        <f>SUM(I236:I244)</f>
        <v>175320.00000000003</v>
      </c>
      <c r="J245" s="40">
        <f>SUM(J236:J244)</f>
        <v>1.0000000000000009</v>
      </c>
      <c r="K245" s="42">
        <f>SUM(K236:K244)</f>
        <v>1.0000000000000002</v>
      </c>
    </row>
    <row r="247" spans="1:11" s="7" customFormat="1" ht="30" customHeight="1" x14ac:dyDescent="0.3">
      <c r="A247" s="8" t="s">
        <v>1</v>
      </c>
      <c r="B247" s="8" t="s">
        <v>387</v>
      </c>
      <c r="C247" s="8" t="s">
        <v>402</v>
      </c>
      <c r="D247" s="8" t="s">
        <v>554</v>
      </c>
      <c r="E247" s="8" t="s">
        <v>388</v>
      </c>
      <c r="G247" s="8" t="s">
        <v>1</v>
      </c>
      <c r="H247" s="8" t="s">
        <v>387</v>
      </c>
      <c r="I247" s="8" t="s">
        <v>402</v>
      </c>
      <c r="J247" s="8" t="s">
        <v>554</v>
      </c>
      <c r="K247" s="8" t="s">
        <v>388</v>
      </c>
    </row>
    <row r="248" spans="1:11" ht="15" customHeight="1" x14ac:dyDescent="0.3">
      <c r="A248" s="59" t="s">
        <v>163</v>
      </c>
      <c r="B248" s="9" t="s">
        <v>389</v>
      </c>
      <c r="C248" s="11">
        <v>135494.06</v>
      </c>
      <c r="D248" s="11">
        <v>0.77283858088067503</v>
      </c>
      <c r="E248" s="41">
        <f>D248/D257</f>
        <v>0.38641929044033763</v>
      </c>
      <c r="G248" s="59" t="s">
        <v>16</v>
      </c>
      <c r="H248" s="9" t="s">
        <v>389</v>
      </c>
      <c r="I248" s="11">
        <v>975557.11499999999</v>
      </c>
      <c r="J248" s="11">
        <v>5.5644371149897296</v>
      </c>
      <c r="K248" s="41">
        <f>D248/D257</f>
        <v>0.38641929044033763</v>
      </c>
    </row>
    <row r="249" spans="1:11" ht="15" customHeight="1" x14ac:dyDescent="0.3">
      <c r="A249" s="60"/>
      <c r="B249" s="9" t="s">
        <v>390</v>
      </c>
      <c r="C249" s="11">
        <v>22880.26</v>
      </c>
      <c r="D249" s="11">
        <v>0.13050570385580701</v>
      </c>
      <c r="E249" s="41">
        <f>D249/D257</f>
        <v>6.5252851927903519E-2</v>
      </c>
      <c r="G249" s="60"/>
      <c r="H249" s="9" t="s">
        <v>390</v>
      </c>
      <c r="I249" s="11">
        <v>164737.88</v>
      </c>
      <c r="J249" s="11">
        <v>0.93964111339265399</v>
      </c>
      <c r="K249" s="41">
        <f>D249/D257</f>
        <v>6.5252851927903519E-2</v>
      </c>
    </row>
    <row r="250" spans="1:11" ht="15" customHeight="1" x14ac:dyDescent="0.3">
      <c r="A250" s="60"/>
      <c r="B250" s="9" t="s">
        <v>391</v>
      </c>
      <c r="C250" s="11">
        <v>79365.904999999999</v>
      </c>
      <c r="D250" s="11">
        <v>0.45269167807437799</v>
      </c>
      <c r="E250" s="41">
        <f>D250/D257</f>
        <v>0.22634583903718905</v>
      </c>
      <c r="G250" s="60"/>
      <c r="H250" s="9" t="s">
        <v>391</v>
      </c>
      <c r="I250" s="11">
        <v>571434.52500000002</v>
      </c>
      <c r="J250" s="11">
        <v>3.2593801334702301</v>
      </c>
      <c r="K250" s="41">
        <f>D250/D257</f>
        <v>0.22634583903718905</v>
      </c>
    </row>
    <row r="251" spans="1:11" ht="15" customHeight="1" x14ac:dyDescent="0.3">
      <c r="A251" s="60"/>
      <c r="B251" s="9" t="s">
        <v>392</v>
      </c>
      <c r="C251" s="11">
        <v>31317.355</v>
      </c>
      <c r="D251" s="11">
        <v>0.17862967716176101</v>
      </c>
      <c r="E251" s="41">
        <f>D251/D257</f>
        <v>8.9314838580880518E-2</v>
      </c>
      <c r="G251" s="60"/>
      <c r="H251" s="9" t="s">
        <v>392</v>
      </c>
      <c r="I251" s="11">
        <v>225484.97500000001</v>
      </c>
      <c r="J251" s="11">
        <v>1.2861337839379401</v>
      </c>
      <c r="K251" s="41">
        <f>D251/D257</f>
        <v>8.9314838580880518E-2</v>
      </c>
    </row>
    <row r="252" spans="1:11" ht="15" customHeight="1" x14ac:dyDescent="0.3">
      <c r="A252" s="60"/>
      <c r="B252" s="9" t="s">
        <v>393</v>
      </c>
      <c r="C252" s="11">
        <v>10725.12</v>
      </c>
      <c r="D252" s="11">
        <v>6.1174537987679703E-2</v>
      </c>
      <c r="E252" s="41">
        <f>D252/D257</f>
        <v>3.0587268993839858E-2</v>
      </c>
      <c r="G252" s="60"/>
      <c r="H252" s="9" t="s">
        <v>393</v>
      </c>
      <c r="I252" s="11">
        <v>77220.875</v>
      </c>
      <c r="J252" s="11">
        <v>0.44045673625370801</v>
      </c>
      <c r="K252" s="41">
        <f>D252/D257</f>
        <v>3.0587268993839858E-2</v>
      </c>
    </row>
    <row r="253" spans="1:11" ht="15" customHeight="1" x14ac:dyDescent="0.3">
      <c r="A253" s="60"/>
      <c r="B253" s="9" t="s">
        <v>394</v>
      </c>
      <c r="C253" s="11">
        <v>27956.814999999999</v>
      </c>
      <c r="D253" s="11">
        <v>0.159461641569701</v>
      </c>
      <c r="E253" s="41">
        <f>D253/D257</f>
        <v>7.9730820784850512E-2</v>
      </c>
      <c r="G253" s="60"/>
      <c r="H253" s="9" t="s">
        <v>394</v>
      </c>
      <c r="I253" s="11">
        <v>201289.095</v>
      </c>
      <c r="J253" s="11">
        <v>1.1481239733059501</v>
      </c>
      <c r="K253" s="41">
        <f>D253/D257</f>
        <v>7.9730820784850512E-2</v>
      </c>
    </row>
    <row r="254" spans="1:11" ht="15" customHeight="1" x14ac:dyDescent="0.3">
      <c r="A254" s="60"/>
      <c r="B254" s="9" t="s">
        <v>395</v>
      </c>
      <c r="C254" s="11">
        <v>7150.0749999999998</v>
      </c>
      <c r="D254" s="11">
        <v>4.0782996805840799E-2</v>
      </c>
      <c r="E254" s="41">
        <f>D254/D257</f>
        <v>2.0391498402920403E-2</v>
      </c>
      <c r="G254" s="60"/>
      <c r="H254" s="9" t="s">
        <v>395</v>
      </c>
      <c r="I254" s="11">
        <v>51480.595000000001</v>
      </c>
      <c r="J254" s="11">
        <v>0.293637890714123</v>
      </c>
      <c r="K254" s="41">
        <f>D254/D257</f>
        <v>2.0391498402920403E-2</v>
      </c>
    </row>
    <row r="255" spans="1:11" ht="15" customHeight="1" x14ac:dyDescent="0.3">
      <c r="A255" s="60"/>
      <c r="B255" s="9" t="s">
        <v>396</v>
      </c>
      <c r="C255" s="11">
        <v>7150.0749999999998</v>
      </c>
      <c r="D255" s="11">
        <v>4.0782996805840799E-2</v>
      </c>
      <c r="E255" s="41">
        <f>D255/D257</f>
        <v>2.0391498402920403E-2</v>
      </c>
      <c r="G255" s="60"/>
      <c r="H255" s="9" t="s">
        <v>396</v>
      </c>
      <c r="I255" s="11">
        <v>51480.595000000001</v>
      </c>
      <c r="J255" s="11">
        <v>0.293637890714123</v>
      </c>
      <c r="K255" s="41">
        <f>D255/D257</f>
        <v>2.0391498402920403E-2</v>
      </c>
    </row>
    <row r="256" spans="1:11" ht="15" customHeight="1" x14ac:dyDescent="0.3">
      <c r="A256" s="60"/>
      <c r="B256" s="9" t="s">
        <v>397</v>
      </c>
      <c r="C256" s="11">
        <v>28600.334999999999</v>
      </c>
      <c r="D256" s="11">
        <v>0.16313218685831599</v>
      </c>
      <c r="E256" s="41">
        <f>D256/D257</f>
        <v>8.1566093429158007E-2</v>
      </c>
      <c r="G256" s="60"/>
      <c r="H256" s="9" t="s">
        <v>397</v>
      </c>
      <c r="I256" s="11">
        <v>205922.345</v>
      </c>
      <c r="J256" s="11">
        <v>1.1745513632215401</v>
      </c>
      <c r="K256" s="41">
        <f>D256/D257</f>
        <v>8.1566093429158007E-2</v>
      </c>
    </row>
    <row r="257" spans="1:11" s="2" customFormat="1" ht="15" customHeight="1" x14ac:dyDescent="0.3">
      <c r="A257" s="61"/>
      <c r="B257" s="37" t="s">
        <v>403</v>
      </c>
      <c r="C257" s="40">
        <f>SUM(C248:C256)</f>
        <v>350640.00000000006</v>
      </c>
      <c r="D257" s="40">
        <f>SUM(D248:D256)</f>
        <v>1.9999999999999996</v>
      </c>
      <c r="E257" s="42">
        <f>SUM(E248:E256)</f>
        <v>1</v>
      </c>
      <c r="G257" s="61"/>
      <c r="H257" s="37" t="s">
        <v>403</v>
      </c>
      <c r="I257" s="40">
        <f>SUM(I248:I256)</f>
        <v>2524608.0000000009</v>
      </c>
      <c r="J257" s="40">
        <f>SUM(J248:J256)</f>
        <v>14.399999999999999</v>
      </c>
      <c r="K257" s="42">
        <f>SUM(K248:K256)</f>
        <v>1</v>
      </c>
    </row>
    <row r="259" spans="1:11" s="7" customFormat="1" ht="30" customHeight="1" x14ac:dyDescent="0.3">
      <c r="A259" s="8" t="s">
        <v>1</v>
      </c>
      <c r="B259" s="8" t="s">
        <v>387</v>
      </c>
      <c r="C259" s="8" t="s">
        <v>402</v>
      </c>
      <c r="D259" s="8" t="s">
        <v>554</v>
      </c>
      <c r="E259" s="8" t="s">
        <v>388</v>
      </c>
      <c r="G259" s="8" t="s">
        <v>1</v>
      </c>
      <c r="H259" s="8" t="s">
        <v>387</v>
      </c>
      <c r="I259" s="8" t="s">
        <v>402</v>
      </c>
      <c r="J259" s="8" t="s">
        <v>554</v>
      </c>
      <c r="K259" s="8" t="s">
        <v>388</v>
      </c>
    </row>
    <row r="260" spans="1:11" ht="15" customHeight="1" x14ac:dyDescent="0.3">
      <c r="A260" s="59" t="s">
        <v>43</v>
      </c>
      <c r="B260" s="9" t="s">
        <v>389</v>
      </c>
      <c r="C260" s="11">
        <v>189691.65</v>
      </c>
      <c r="D260" s="11">
        <v>1.08197381930185</v>
      </c>
      <c r="E260" s="41">
        <f>D260/D269</f>
        <v>0.38641922117923172</v>
      </c>
      <c r="G260" s="59" t="s">
        <v>153</v>
      </c>
      <c r="H260" s="9" t="s">
        <v>389</v>
      </c>
      <c r="I260" s="11">
        <v>81296.41</v>
      </c>
      <c r="J260" s="11">
        <v>0.46370300022815403</v>
      </c>
      <c r="K260" s="41">
        <f>D260/D269</f>
        <v>0.38641922117923172</v>
      </c>
    </row>
    <row r="261" spans="1:11" ht="15" customHeight="1" x14ac:dyDescent="0.3">
      <c r="A261" s="60"/>
      <c r="B261" s="9" t="s">
        <v>390</v>
      </c>
      <c r="C261" s="11">
        <v>32032.365000000002</v>
      </c>
      <c r="D261" s="11">
        <v>0.18270799110198499</v>
      </c>
      <c r="E261" s="41">
        <f>D261/D269</f>
        <v>6.525285396499457E-2</v>
      </c>
      <c r="G261" s="60"/>
      <c r="H261" s="9" t="s">
        <v>390</v>
      </c>
      <c r="I261" s="11">
        <v>13728.155000000001</v>
      </c>
      <c r="J261" s="11">
        <v>7.8303416609628099E-2</v>
      </c>
      <c r="K261" s="41">
        <f>D261/D269</f>
        <v>6.525285396499457E-2</v>
      </c>
    </row>
    <row r="262" spans="1:11" ht="15" customHeight="1" x14ac:dyDescent="0.3">
      <c r="A262" s="60"/>
      <c r="B262" s="9" t="s">
        <v>391</v>
      </c>
      <c r="C262" s="11">
        <v>111112.27</v>
      </c>
      <c r="D262" s="11">
        <v>0.633768366415697</v>
      </c>
      <c r="E262" s="41">
        <f>D262/D269</f>
        <v>0.22634584514846298</v>
      </c>
      <c r="G262" s="60"/>
      <c r="H262" s="9" t="s">
        <v>391</v>
      </c>
      <c r="I262" s="11">
        <v>47619.535000000003</v>
      </c>
      <c r="J262" s="11">
        <v>0.27161496121378098</v>
      </c>
      <c r="K262" s="41">
        <f>D262/D269</f>
        <v>0.22634584514846298</v>
      </c>
    </row>
    <row r="263" spans="1:11" ht="15" customHeight="1" x14ac:dyDescent="0.3">
      <c r="A263" s="60"/>
      <c r="B263" s="9" t="s">
        <v>392</v>
      </c>
      <c r="C263" s="11">
        <v>43844.305</v>
      </c>
      <c r="D263" s="11">
        <v>0.25008159365731197</v>
      </c>
      <c r="E263" s="41">
        <f>D263/D269</f>
        <v>8.931485487761133E-2</v>
      </c>
      <c r="G263" s="60"/>
      <c r="H263" s="9" t="s">
        <v>392</v>
      </c>
      <c r="I263" s="11">
        <v>18790.419999999998</v>
      </c>
      <c r="J263" s="11">
        <v>0.107177846224047</v>
      </c>
      <c r="K263" s="41">
        <f>D263/D269</f>
        <v>8.931485487761133E-2</v>
      </c>
    </row>
    <row r="264" spans="1:11" ht="15" customHeight="1" x14ac:dyDescent="0.3">
      <c r="A264" s="60"/>
      <c r="B264" s="9" t="s">
        <v>393</v>
      </c>
      <c r="C264" s="11">
        <v>15015.174999999999</v>
      </c>
      <c r="D264" s="11">
        <v>8.5644393109742201E-2</v>
      </c>
      <c r="E264" s="41">
        <f>D264/D269</f>
        <v>3.0587283253479324E-2</v>
      </c>
      <c r="G264" s="60"/>
      <c r="H264" s="9" t="s">
        <v>393</v>
      </c>
      <c r="I264" s="11">
        <v>6435.0649999999996</v>
      </c>
      <c r="J264" s="11">
        <v>3.6704682865617198E-2</v>
      </c>
      <c r="K264" s="41">
        <f>D264/D269</f>
        <v>3.0587283253479324E-2</v>
      </c>
    </row>
    <row r="265" spans="1:11" ht="15" customHeight="1" x14ac:dyDescent="0.3">
      <c r="A265" s="60"/>
      <c r="B265" s="9" t="s">
        <v>394</v>
      </c>
      <c r="C265" s="11">
        <v>39139.550000000003</v>
      </c>
      <c r="D265" s="11">
        <v>0.22324634953228401</v>
      </c>
      <c r="E265" s="41">
        <f>D265/D269</f>
        <v>7.9730839118672778E-2</v>
      </c>
      <c r="G265" s="60"/>
      <c r="H265" s="9" t="s">
        <v>394</v>
      </c>
      <c r="I265" s="11">
        <v>16774.099999999999</v>
      </c>
      <c r="J265" s="11">
        <v>9.5677047684234504E-2</v>
      </c>
      <c r="K265" s="41">
        <f>D265/D269</f>
        <v>7.9730839118672778E-2</v>
      </c>
    </row>
    <row r="266" spans="1:11" ht="15" customHeight="1" x14ac:dyDescent="0.3">
      <c r="A266" s="60"/>
      <c r="B266" s="9" t="s">
        <v>395</v>
      </c>
      <c r="C266" s="11">
        <v>10010.11</v>
      </c>
      <c r="D266" s="11">
        <v>5.7096224047456103E-2</v>
      </c>
      <c r="E266" s="41">
        <f>D266/D269</f>
        <v>2.0391508588377159E-2</v>
      </c>
      <c r="G266" s="60"/>
      <c r="H266" s="9" t="s">
        <v>395</v>
      </c>
      <c r="I266" s="11">
        <v>4290.0550000000003</v>
      </c>
      <c r="J266" s="11">
        <v>2.4469855122062501E-2</v>
      </c>
      <c r="K266" s="41">
        <f>D266/D269</f>
        <v>2.0391508588377159E-2</v>
      </c>
    </row>
    <row r="267" spans="1:11" ht="15" customHeight="1" x14ac:dyDescent="0.3">
      <c r="A267" s="60"/>
      <c r="B267" s="9" t="s">
        <v>396</v>
      </c>
      <c r="C267" s="11">
        <v>10010.11</v>
      </c>
      <c r="D267" s="11">
        <v>5.7096224047456103E-2</v>
      </c>
      <c r="E267" s="41">
        <f>D267/D269</f>
        <v>2.0391508588377159E-2</v>
      </c>
      <c r="G267" s="60"/>
      <c r="H267" s="9" t="s">
        <v>396</v>
      </c>
      <c r="I267" s="11">
        <v>4290.0550000000003</v>
      </c>
      <c r="J267" s="11">
        <v>2.4469855122062501E-2</v>
      </c>
      <c r="K267" s="41">
        <f>D267/D269</f>
        <v>2.0391508588377159E-2</v>
      </c>
    </row>
    <row r="268" spans="1:11" ht="15" customHeight="1" x14ac:dyDescent="0.3">
      <c r="A268" s="60"/>
      <c r="B268" s="9" t="s">
        <v>397</v>
      </c>
      <c r="C268" s="11">
        <v>40040.464999999997</v>
      </c>
      <c r="D268" s="11">
        <v>0.22838503878621999</v>
      </c>
      <c r="E268" s="41">
        <f>D268/D269</f>
        <v>8.1566085280792774E-2</v>
      </c>
      <c r="G268" s="60"/>
      <c r="H268" s="9" t="s">
        <v>397</v>
      </c>
      <c r="I268" s="11">
        <v>17160.205000000002</v>
      </c>
      <c r="J268" s="11">
        <v>9.7879334930412995E-2</v>
      </c>
      <c r="K268" s="41">
        <f>D268/D269</f>
        <v>8.1566085280792774E-2</v>
      </c>
    </row>
    <row r="269" spans="1:11" s="2" customFormat="1" ht="15" customHeight="1" x14ac:dyDescent="0.3">
      <c r="A269" s="61"/>
      <c r="B269" s="37" t="s">
        <v>403</v>
      </c>
      <c r="C269" s="40">
        <f>SUM(C260:C268)</f>
        <v>490895.99999999988</v>
      </c>
      <c r="D269" s="40">
        <f>SUM(D260:D268)</f>
        <v>2.8000000000000029</v>
      </c>
      <c r="E269" s="42">
        <f>SUM(E260:E268)</f>
        <v>0.99999999999999978</v>
      </c>
      <c r="G269" s="61"/>
      <c r="H269" s="37" t="s">
        <v>403</v>
      </c>
      <c r="I269" s="40">
        <f>SUM(I260:I268)</f>
        <v>210384</v>
      </c>
      <c r="J269" s="40">
        <f>SUM(J260:J268)</f>
        <v>1.2</v>
      </c>
      <c r="K269" s="42">
        <f>SUM(K260:K268)</f>
        <v>0.99999999999999978</v>
      </c>
    </row>
    <row r="271" spans="1:11" s="7" customFormat="1" ht="30" customHeight="1" x14ac:dyDescent="0.3">
      <c r="A271" s="8" t="s">
        <v>1</v>
      </c>
      <c r="B271" s="8" t="s">
        <v>387</v>
      </c>
      <c r="C271" s="8" t="s">
        <v>402</v>
      </c>
      <c r="D271" s="8" t="s">
        <v>554</v>
      </c>
      <c r="E271" s="8" t="s">
        <v>388</v>
      </c>
      <c r="G271" s="8" t="s">
        <v>1</v>
      </c>
      <c r="H271" s="8" t="s">
        <v>387</v>
      </c>
      <c r="I271" s="8" t="s">
        <v>402</v>
      </c>
      <c r="J271" s="8" t="s">
        <v>554</v>
      </c>
      <c r="K271" s="8" t="s">
        <v>388</v>
      </c>
    </row>
    <row r="272" spans="1:11" ht="15" customHeight="1" x14ac:dyDescent="0.3">
      <c r="A272" s="59" t="s">
        <v>226</v>
      </c>
      <c r="B272" s="9" t="s">
        <v>389</v>
      </c>
      <c r="C272" s="11">
        <v>372608.63500000001</v>
      </c>
      <c r="D272" s="11">
        <v>2.1253059263061802</v>
      </c>
      <c r="E272" s="41">
        <f>D272/D281</f>
        <v>0.3864192593283966</v>
      </c>
      <c r="G272" s="59" t="s">
        <v>160</v>
      </c>
      <c r="H272" s="9" t="s">
        <v>389</v>
      </c>
      <c r="I272" s="11">
        <v>541976.18000000005</v>
      </c>
      <c r="J272" s="11">
        <v>3.0913539812913502</v>
      </c>
      <c r="K272" s="41">
        <f>D272/D281</f>
        <v>0.3864192593283966</v>
      </c>
    </row>
    <row r="273" spans="1:11" ht="15" customHeight="1" x14ac:dyDescent="0.3">
      <c r="A273" s="60"/>
      <c r="B273" s="9" t="s">
        <v>390</v>
      </c>
      <c r="C273" s="11">
        <v>62920.724999999999</v>
      </c>
      <c r="D273" s="11">
        <v>0.35889074264202597</v>
      </c>
      <c r="E273" s="41">
        <f>D273/D281</f>
        <v>6.5252862298550207E-2</v>
      </c>
      <c r="G273" s="60"/>
      <c r="H273" s="9" t="s">
        <v>390</v>
      </c>
      <c r="I273" s="11">
        <v>91521.044999999998</v>
      </c>
      <c r="J273" s="11">
        <v>0.52202284394250498</v>
      </c>
      <c r="K273" s="41">
        <f>D273/D281</f>
        <v>6.5252862298550207E-2</v>
      </c>
    </row>
    <row r="274" spans="1:11" ht="15" customHeight="1" x14ac:dyDescent="0.3">
      <c r="A274" s="60"/>
      <c r="B274" s="9" t="s">
        <v>391</v>
      </c>
      <c r="C274" s="11">
        <v>218256.245</v>
      </c>
      <c r="D274" s="11">
        <v>1.2449021503536399</v>
      </c>
      <c r="E274" s="41">
        <f>D274/D281</f>
        <v>0.22634584551884374</v>
      </c>
      <c r="G274" s="60"/>
      <c r="H274" s="9" t="s">
        <v>391</v>
      </c>
      <c r="I274" s="11">
        <v>317463.61</v>
      </c>
      <c r="J274" s="11">
        <v>1.8107666552589601</v>
      </c>
      <c r="K274" s="41">
        <f>D274/D281</f>
        <v>0.22634584551884374</v>
      </c>
    </row>
    <row r="275" spans="1:11" ht="15" customHeight="1" x14ac:dyDescent="0.3">
      <c r="A275" s="60"/>
      <c r="B275" s="9" t="s">
        <v>392</v>
      </c>
      <c r="C275" s="11">
        <v>86122.73</v>
      </c>
      <c r="D275" s="11">
        <v>0.491231633584303</v>
      </c>
      <c r="E275" s="41">
        <f>D275/D281</f>
        <v>8.9314842469873312E-2</v>
      </c>
      <c r="G275" s="60"/>
      <c r="H275" s="9" t="s">
        <v>392</v>
      </c>
      <c r="I275" s="11">
        <v>125269.425</v>
      </c>
      <c r="J275" s="11">
        <v>0.71451873716632397</v>
      </c>
      <c r="K275" s="41">
        <f>D275/D281</f>
        <v>8.9314842469873312E-2</v>
      </c>
    </row>
    <row r="276" spans="1:11" ht="15" customHeight="1" x14ac:dyDescent="0.3">
      <c r="A276" s="60"/>
      <c r="B276" s="9" t="s">
        <v>393</v>
      </c>
      <c r="C276" s="11">
        <v>29494.084999999999</v>
      </c>
      <c r="D276" s="11">
        <v>0.168230007985398</v>
      </c>
      <c r="E276" s="41">
        <f>D276/D281</f>
        <v>3.0587274179163286E-2</v>
      </c>
      <c r="G276" s="60"/>
      <c r="H276" s="9" t="s">
        <v>393</v>
      </c>
      <c r="I276" s="11">
        <v>42900.485000000001</v>
      </c>
      <c r="J276" s="11">
        <v>0.244698180469998</v>
      </c>
      <c r="K276" s="41">
        <f>D276/D281</f>
        <v>3.0587274179163286E-2</v>
      </c>
    </row>
    <row r="277" spans="1:11" ht="15" customHeight="1" x14ac:dyDescent="0.3">
      <c r="A277" s="60"/>
      <c r="B277" s="9" t="s">
        <v>394</v>
      </c>
      <c r="C277" s="11">
        <v>76881.244999999995</v>
      </c>
      <c r="D277" s="11">
        <v>0.438519535706137</v>
      </c>
      <c r="E277" s="41">
        <f>D277/D281</f>
        <v>7.9730824673843126E-2</v>
      </c>
      <c r="G277" s="60"/>
      <c r="H277" s="9" t="s">
        <v>394</v>
      </c>
      <c r="I277" s="11">
        <v>111827.28</v>
      </c>
      <c r="J277" s="11">
        <v>0.63784668035592096</v>
      </c>
      <c r="K277" s="41">
        <f>D277/D281</f>
        <v>7.9730824673843126E-2</v>
      </c>
    </row>
    <row r="278" spans="1:11" ht="15" customHeight="1" x14ac:dyDescent="0.3">
      <c r="A278" s="60"/>
      <c r="B278" s="9" t="s">
        <v>395</v>
      </c>
      <c r="C278" s="11">
        <v>19662.72</v>
      </c>
      <c r="D278" s="11">
        <v>0.112153319644079</v>
      </c>
      <c r="E278" s="41">
        <f>D278/D281</f>
        <v>2.0391512662559827E-2</v>
      </c>
      <c r="G278" s="60"/>
      <c r="H278" s="9" t="s">
        <v>395</v>
      </c>
      <c r="I278" s="11">
        <v>28600.334999999999</v>
      </c>
      <c r="J278" s="11">
        <v>0.16313218685831599</v>
      </c>
      <c r="K278" s="41">
        <f>D278/D281</f>
        <v>2.0391512662559827E-2</v>
      </c>
    </row>
    <row r="279" spans="1:11" ht="15" customHeight="1" x14ac:dyDescent="0.3">
      <c r="A279" s="60"/>
      <c r="B279" s="9" t="s">
        <v>396</v>
      </c>
      <c r="C279" s="11">
        <v>19662.72</v>
      </c>
      <c r="D279" s="11">
        <v>0.112153319644079</v>
      </c>
      <c r="E279" s="41">
        <f>D279/D281</f>
        <v>2.0391512662559827E-2</v>
      </c>
      <c r="G279" s="60"/>
      <c r="H279" s="9" t="s">
        <v>396</v>
      </c>
      <c r="I279" s="11">
        <v>28600.334999999999</v>
      </c>
      <c r="J279" s="11">
        <v>0.16313218685831599</v>
      </c>
      <c r="K279" s="41">
        <f>D279/D281</f>
        <v>2.0391512662559827E-2</v>
      </c>
    </row>
    <row r="280" spans="1:11" ht="15" customHeight="1" x14ac:dyDescent="0.3">
      <c r="A280" s="60"/>
      <c r="B280" s="9" t="s">
        <v>397</v>
      </c>
      <c r="C280" s="11">
        <v>78650.895000000004</v>
      </c>
      <c r="D280" s="11">
        <v>0.44861336413415498</v>
      </c>
      <c r="E280" s="41">
        <f>D280/D281</f>
        <v>8.1566066206210042E-2</v>
      </c>
      <c r="G280" s="60"/>
      <c r="H280" s="9" t="s">
        <v>397</v>
      </c>
      <c r="I280" s="11">
        <v>114401.30499999999</v>
      </c>
      <c r="J280" s="11">
        <v>0.65252854779831204</v>
      </c>
      <c r="K280" s="41">
        <f>D280/D281</f>
        <v>8.1566066206210042E-2</v>
      </c>
    </row>
    <row r="281" spans="1:11" s="2" customFormat="1" ht="15" customHeight="1" x14ac:dyDescent="0.3">
      <c r="A281" s="61"/>
      <c r="B281" s="37" t="s">
        <v>403</v>
      </c>
      <c r="C281" s="40">
        <f>SUM(C272:C280)</f>
        <v>964259.99999999988</v>
      </c>
      <c r="D281" s="40">
        <f>SUM(D272:D280)</f>
        <v>5.4999999999999973</v>
      </c>
      <c r="E281" s="42">
        <f>SUM(E272:E280)</f>
        <v>1</v>
      </c>
      <c r="G281" s="61"/>
      <c r="H281" s="37" t="s">
        <v>403</v>
      </c>
      <c r="I281" s="40">
        <f>SUM(I272:I280)</f>
        <v>1402560</v>
      </c>
      <c r="J281" s="40">
        <f>SUM(J272:J280)</f>
        <v>8.0000000000000018</v>
      </c>
      <c r="K281" s="42">
        <f>SUM(K272:K280)</f>
        <v>1</v>
      </c>
    </row>
    <row r="283" spans="1:11" s="7" customFormat="1" ht="30" customHeight="1" x14ac:dyDescent="0.3">
      <c r="A283" s="8" t="s">
        <v>1</v>
      </c>
      <c r="B283" s="8" t="s">
        <v>387</v>
      </c>
      <c r="C283" s="8" t="s">
        <v>402</v>
      </c>
      <c r="D283" s="8" t="s">
        <v>554</v>
      </c>
      <c r="E283" s="8" t="s">
        <v>388</v>
      </c>
      <c r="G283" s="8" t="s">
        <v>1</v>
      </c>
      <c r="H283" s="8" t="s">
        <v>387</v>
      </c>
      <c r="I283" s="8" t="s">
        <v>402</v>
      </c>
      <c r="J283" s="8" t="s">
        <v>554</v>
      </c>
      <c r="K283" s="8" t="s">
        <v>388</v>
      </c>
    </row>
    <row r="284" spans="1:11" ht="15" customHeight="1" x14ac:dyDescent="0.3">
      <c r="A284" s="59" t="s">
        <v>84</v>
      </c>
      <c r="B284" s="9" t="s">
        <v>389</v>
      </c>
      <c r="C284" s="11">
        <v>94845.83</v>
      </c>
      <c r="D284" s="11">
        <v>0.54098693817020305</v>
      </c>
      <c r="E284" s="41">
        <f>D284/D293</f>
        <v>0.38641924155014473</v>
      </c>
      <c r="G284" s="59" t="s">
        <v>32</v>
      </c>
      <c r="H284" s="9" t="s">
        <v>389</v>
      </c>
      <c r="I284" s="11">
        <v>210015.77</v>
      </c>
      <c r="J284" s="11">
        <v>1.1978996691763599</v>
      </c>
      <c r="K284" s="41">
        <f>D284/D293</f>
        <v>0.38641924155014473</v>
      </c>
    </row>
    <row r="285" spans="1:11" ht="15" customHeight="1" x14ac:dyDescent="0.3">
      <c r="A285" s="60"/>
      <c r="B285" s="9" t="s">
        <v>390</v>
      </c>
      <c r="C285" s="11">
        <v>16016.184999999999</v>
      </c>
      <c r="D285" s="11">
        <v>9.1354009810632006E-2</v>
      </c>
      <c r="E285" s="41">
        <f>D285/D293</f>
        <v>6.5252864150451381E-2</v>
      </c>
      <c r="G285" s="60"/>
      <c r="H285" s="9" t="s">
        <v>390</v>
      </c>
      <c r="I285" s="11">
        <v>35464.410000000003</v>
      </c>
      <c r="J285" s="11">
        <v>0.202283880903491</v>
      </c>
      <c r="K285" s="41">
        <f>D285/D293</f>
        <v>6.5252864150451381E-2</v>
      </c>
    </row>
    <row r="286" spans="1:11" ht="15" customHeight="1" x14ac:dyDescent="0.3">
      <c r="A286" s="60"/>
      <c r="B286" s="9" t="s">
        <v>391</v>
      </c>
      <c r="C286" s="11">
        <v>55556.13</v>
      </c>
      <c r="D286" s="11">
        <v>0.31688415468857001</v>
      </c>
      <c r="E286" s="41">
        <f>D286/D293</f>
        <v>0.22634582477754983</v>
      </c>
      <c r="G286" s="60"/>
      <c r="H286" s="9" t="s">
        <v>391</v>
      </c>
      <c r="I286" s="11">
        <v>123017.16</v>
      </c>
      <c r="J286" s="11">
        <v>0.70167214236824105</v>
      </c>
      <c r="K286" s="41">
        <f>D286/D293</f>
        <v>0.22634582477754983</v>
      </c>
    </row>
    <row r="287" spans="1:11" ht="15" customHeight="1" x14ac:dyDescent="0.3">
      <c r="A287" s="60"/>
      <c r="B287" s="9" t="s">
        <v>392</v>
      </c>
      <c r="C287" s="11">
        <v>21922.145</v>
      </c>
      <c r="D287" s="11">
        <v>0.125040754049738</v>
      </c>
      <c r="E287" s="41">
        <f>D287/D293</f>
        <v>8.9314824321241354E-2</v>
      </c>
      <c r="G287" s="60"/>
      <c r="H287" s="9" t="s">
        <v>392</v>
      </c>
      <c r="I287" s="11">
        <v>48541.904999999999</v>
      </c>
      <c r="J287" s="11">
        <v>0.27687602669404499</v>
      </c>
      <c r="K287" s="41">
        <f>D287/D293</f>
        <v>8.9314824321241354E-2</v>
      </c>
    </row>
    <row r="288" spans="1:11" ht="15" customHeight="1" x14ac:dyDescent="0.3">
      <c r="A288" s="60"/>
      <c r="B288" s="9" t="s">
        <v>393</v>
      </c>
      <c r="C288" s="11">
        <v>7507.58</v>
      </c>
      <c r="D288" s="11">
        <v>4.2822153775952498E-2</v>
      </c>
      <c r="E288" s="41">
        <f>D288/D293</f>
        <v>3.0587252697108904E-2</v>
      </c>
      <c r="G288" s="60"/>
      <c r="H288" s="9" t="s">
        <v>393</v>
      </c>
      <c r="I288" s="11">
        <v>16623.939999999999</v>
      </c>
      <c r="J288" s="11">
        <v>9.4820556696326705E-2</v>
      </c>
      <c r="K288" s="41">
        <f>D288/D293</f>
        <v>3.0587252697108904E-2</v>
      </c>
    </row>
    <row r="289" spans="1:11" ht="15" customHeight="1" x14ac:dyDescent="0.3">
      <c r="A289" s="60"/>
      <c r="B289" s="9" t="s">
        <v>394</v>
      </c>
      <c r="C289" s="11">
        <v>19569.775000000001</v>
      </c>
      <c r="D289" s="11">
        <v>0.111623174766142</v>
      </c>
      <c r="E289" s="41">
        <f>D289/D293</f>
        <v>7.9730839118672805E-2</v>
      </c>
      <c r="G289" s="60"/>
      <c r="H289" s="9" t="s">
        <v>394</v>
      </c>
      <c r="I289" s="11">
        <v>43333.06</v>
      </c>
      <c r="J289" s="11">
        <v>0.247165525895505</v>
      </c>
      <c r="K289" s="41">
        <f>D289/D293</f>
        <v>7.9730839118672805E-2</v>
      </c>
    </row>
    <row r="290" spans="1:11" ht="15" customHeight="1" x14ac:dyDescent="0.3">
      <c r="A290" s="60"/>
      <c r="B290" s="9" t="s">
        <v>395</v>
      </c>
      <c r="C290" s="11">
        <v>5005.0649999999996</v>
      </c>
      <c r="D290" s="11">
        <v>2.8548169062286102E-2</v>
      </c>
      <c r="E290" s="41">
        <f>D290/D293</f>
        <v>2.0391549330204345E-2</v>
      </c>
      <c r="G290" s="60"/>
      <c r="H290" s="9" t="s">
        <v>395</v>
      </c>
      <c r="I290" s="11">
        <v>11082.625</v>
      </c>
      <c r="J290" s="11">
        <v>6.32136949577915E-2</v>
      </c>
      <c r="K290" s="41">
        <f>D290/D293</f>
        <v>2.0391549330204345E-2</v>
      </c>
    </row>
    <row r="291" spans="1:11" ht="15" customHeight="1" x14ac:dyDescent="0.3">
      <c r="A291" s="60"/>
      <c r="B291" s="9" t="s">
        <v>396</v>
      </c>
      <c r="C291" s="11">
        <v>5005.0649999999996</v>
      </c>
      <c r="D291" s="11">
        <v>2.8548169062286102E-2</v>
      </c>
      <c r="E291" s="41">
        <f>D291/D293</f>
        <v>2.0391549330204345E-2</v>
      </c>
      <c r="G291" s="60"/>
      <c r="H291" s="9" t="s">
        <v>396</v>
      </c>
      <c r="I291" s="11">
        <v>11082.625</v>
      </c>
      <c r="J291" s="11">
        <v>6.32136949577915E-2</v>
      </c>
      <c r="K291" s="41">
        <f>D291/D293</f>
        <v>2.0391549330204345E-2</v>
      </c>
    </row>
    <row r="292" spans="1:11" ht="15" customHeight="1" x14ac:dyDescent="0.3">
      <c r="A292" s="60"/>
      <c r="B292" s="9" t="s">
        <v>397</v>
      </c>
      <c r="C292" s="11">
        <v>20020.224999999999</v>
      </c>
      <c r="D292" s="11">
        <v>0.114192476614191</v>
      </c>
      <c r="E292" s="41">
        <f>D292/D293</f>
        <v>8.1566054724422091E-2</v>
      </c>
      <c r="G292" s="60"/>
      <c r="H292" s="9" t="s">
        <v>397</v>
      </c>
      <c r="I292" s="11">
        <v>44330.504999999997</v>
      </c>
      <c r="J292" s="11">
        <v>0.25285480835044499</v>
      </c>
      <c r="K292" s="41">
        <f>D292/D293</f>
        <v>8.1566054724422091E-2</v>
      </c>
    </row>
    <row r="293" spans="1:11" s="2" customFormat="1" ht="15" customHeight="1" x14ac:dyDescent="0.3">
      <c r="A293" s="61"/>
      <c r="B293" s="37" t="s">
        <v>403</v>
      </c>
      <c r="C293" s="40">
        <f>SUM(C284:C292)</f>
        <v>245447.99999999997</v>
      </c>
      <c r="D293" s="40">
        <f>SUM(D284:D292)</f>
        <v>1.400000000000001</v>
      </c>
      <c r="E293" s="42">
        <f>SUM(E284:E292)</f>
        <v>1</v>
      </c>
      <c r="G293" s="61"/>
      <c r="H293" s="37" t="s">
        <v>403</v>
      </c>
      <c r="I293" s="40">
        <f>SUM(I284:I292)</f>
        <v>543492</v>
      </c>
      <c r="J293" s="40">
        <f>SUM(J284:J292)</f>
        <v>3.0999999999999965</v>
      </c>
      <c r="K293" s="42">
        <f>SUM(K284:K292)</f>
        <v>1</v>
      </c>
    </row>
    <row r="295" spans="1:11" s="7" customFormat="1" ht="30" customHeight="1" x14ac:dyDescent="0.3">
      <c r="A295" s="8" t="s">
        <v>1</v>
      </c>
      <c r="B295" s="8" t="s">
        <v>387</v>
      </c>
      <c r="C295" s="8" t="s">
        <v>402</v>
      </c>
      <c r="D295" s="8" t="s">
        <v>554</v>
      </c>
      <c r="E295" s="8" t="s">
        <v>388</v>
      </c>
      <c r="G295" s="8" t="s">
        <v>1</v>
      </c>
      <c r="H295" s="8" t="s">
        <v>387</v>
      </c>
      <c r="I295" s="8" t="s">
        <v>402</v>
      </c>
      <c r="J295" s="8" t="s">
        <v>554</v>
      </c>
      <c r="K295" s="8" t="s">
        <v>388</v>
      </c>
    </row>
    <row r="296" spans="1:11" ht="15" customHeight="1" x14ac:dyDescent="0.3">
      <c r="A296" s="59" t="s">
        <v>207</v>
      </c>
      <c r="B296" s="9" t="s">
        <v>389</v>
      </c>
      <c r="C296" s="11">
        <v>135494.06</v>
      </c>
      <c r="D296" s="11">
        <v>0.77283858088067503</v>
      </c>
      <c r="E296" s="41">
        <f>D296/D305</f>
        <v>0.38641929044033763</v>
      </c>
      <c r="G296" s="59" t="s">
        <v>73</v>
      </c>
      <c r="H296" s="9" t="s">
        <v>389</v>
      </c>
      <c r="I296" s="11">
        <v>243889.27</v>
      </c>
      <c r="J296" s="11">
        <v>1.3911092288386999</v>
      </c>
      <c r="K296" s="41">
        <f>D296/D305</f>
        <v>0.38641929044033763</v>
      </c>
    </row>
    <row r="297" spans="1:11" ht="15" customHeight="1" x14ac:dyDescent="0.3">
      <c r="A297" s="60"/>
      <c r="B297" s="9" t="s">
        <v>390</v>
      </c>
      <c r="C297" s="11">
        <v>22880.26</v>
      </c>
      <c r="D297" s="11">
        <v>0.13050570385580701</v>
      </c>
      <c r="E297" s="41">
        <f>D297/D305</f>
        <v>6.5252851927903519E-2</v>
      </c>
      <c r="G297" s="60"/>
      <c r="H297" s="9" t="s">
        <v>390</v>
      </c>
      <c r="I297" s="11">
        <v>41184.47</v>
      </c>
      <c r="J297" s="11">
        <v>0.234910278348163</v>
      </c>
      <c r="K297" s="41">
        <f>D297/D305</f>
        <v>6.5252851927903519E-2</v>
      </c>
    </row>
    <row r="298" spans="1:11" ht="15" customHeight="1" x14ac:dyDescent="0.3">
      <c r="A298" s="60"/>
      <c r="B298" s="9" t="s">
        <v>391</v>
      </c>
      <c r="C298" s="11">
        <v>79365.904999999999</v>
      </c>
      <c r="D298" s="11">
        <v>0.45269167807437799</v>
      </c>
      <c r="E298" s="41">
        <f>D298/D305</f>
        <v>0.22634583903718905</v>
      </c>
      <c r="G298" s="60"/>
      <c r="H298" s="9" t="s">
        <v>391</v>
      </c>
      <c r="I298" s="11">
        <v>142858.625</v>
      </c>
      <c r="J298" s="11">
        <v>0.81484499771845798</v>
      </c>
      <c r="K298" s="41">
        <f>D298/D305</f>
        <v>0.22634583903718905</v>
      </c>
    </row>
    <row r="299" spans="1:11" ht="15" customHeight="1" x14ac:dyDescent="0.3">
      <c r="A299" s="60"/>
      <c r="B299" s="9" t="s">
        <v>392</v>
      </c>
      <c r="C299" s="11">
        <v>31317.355</v>
      </c>
      <c r="D299" s="11">
        <v>0.17862967716176101</v>
      </c>
      <c r="E299" s="41">
        <f>D299/D305</f>
        <v>8.9314838580880518E-2</v>
      </c>
      <c r="G299" s="60"/>
      <c r="H299" s="9" t="s">
        <v>392</v>
      </c>
      <c r="I299" s="11">
        <v>56371.245000000003</v>
      </c>
      <c r="J299" s="11">
        <v>0.32153345311430498</v>
      </c>
      <c r="K299" s="41">
        <f>D299/D305</f>
        <v>8.9314838580880518E-2</v>
      </c>
    </row>
    <row r="300" spans="1:11" ht="15" customHeight="1" x14ac:dyDescent="0.3">
      <c r="A300" s="60"/>
      <c r="B300" s="9" t="s">
        <v>393</v>
      </c>
      <c r="C300" s="11">
        <v>10725.12</v>
      </c>
      <c r="D300" s="11">
        <v>6.1174537987679703E-2</v>
      </c>
      <c r="E300" s="41">
        <f>D300/D305</f>
        <v>3.0587268993839858E-2</v>
      </c>
      <c r="G300" s="60"/>
      <c r="H300" s="9" t="s">
        <v>393</v>
      </c>
      <c r="I300" s="11">
        <v>19305.215</v>
      </c>
      <c r="J300" s="11">
        <v>0.11011416267396799</v>
      </c>
      <c r="K300" s="41">
        <f>D300/D305</f>
        <v>3.0587268993839858E-2</v>
      </c>
    </row>
    <row r="301" spans="1:11" ht="15" customHeight="1" x14ac:dyDescent="0.3">
      <c r="A301" s="60"/>
      <c r="B301" s="9" t="s">
        <v>394</v>
      </c>
      <c r="C301" s="11">
        <v>27956.814999999999</v>
      </c>
      <c r="D301" s="11">
        <v>0.159461641569701</v>
      </c>
      <c r="E301" s="41">
        <f>D301/D305</f>
        <v>7.9730820784850512E-2</v>
      </c>
      <c r="G301" s="60"/>
      <c r="H301" s="9" t="s">
        <v>394</v>
      </c>
      <c r="I301" s="11">
        <v>50322.28</v>
      </c>
      <c r="J301" s="11">
        <v>0.28703102897558702</v>
      </c>
      <c r="K301" s="41">
        <f>D301/D305</f>
        <v>7.9730820784850512E-2</v>
      </c>
    </row>
    <row r="302" spans="1:11" ht="15" customHeight="1" x14ac:dyDescent="0.3">
      <c r="A302" s="60"/>
      <c r="B302" s="9" t="s">
        <v>395</v>
      </c>
      <c r="C302" s="11">
        <v>7150.0749999999998</v>
      </c>
      <c r="D302" s="11">
        <v>4.0782996805840799E-2</v>
      </c>
      <c r="E302" s="41">
        <f>D302/D305</f>
        <v>2.0391498402920403E-2</v>
      </c>
      <c r="G302" s="60"/>
      <c r="H302" s="9" t="s">
        <v>395</v>
      </c>
      <c r="I302" s="11">
        <v>12870.15</v>
      </c>
      <c r="J302" s="11">
        <v>7.34094798083504E-2</v>
      </c>
      <c r="K302" s="41">
        <f>D302/D305</f>
        <v>2.0391498402920403E-2</v>
      </c>
    </row>
    <row r="303" spans="1:11" ht="15" customHeight="1" x14ac:dyDescent="0.3">
      <c r="A303" s="60"/>
      <c r="B303" s="9" t="s">
        <v>396</v>
      </c>
      <c r="C303" s="11">
        <v>7150.0749999999998</v>
      </c>
      <c r="D303" s="11">
        <v>4.0782996805840799E-2</v>
      </c>
      <c r="E303" s="41">
        <f>D303/D305</f>
        <v>2.0391498402920403E-2</v>
      </c>
      <c r="G303" s="60"/>
      <c r="H303" s="9" t="s">
        <v>396</v>
      </c>
      <c r="I303" s="11">
        <v>12870.15</v>
      </c>
      <c r="J303" s="11">
        <v>7.34094798083504E-2</v>
      </c>
      <c r="K303" s="41">
        <f>D303/D305</f>
        <v>2.0391498402920403E-2</v>
      </c>
    </row>
    <row r="304" spans="1:11" ht="15" customHeight="1" x14ac:dyDescent="0.3">
      <c r="A304" s="60"/>
      <c r="B304" s="9" t="s">
        <v>397</v>
      </c>
      <c r="C304" s="11">
        <v>28600.334999999999</v>
      </c>
      <c r="D304" s="11">
        <v>0.16313218685831599</v>
      </c>
      <c r="E304" s="41">
        <f>D304/D305</f>
        <v>8.1566093429158007E-2</v>
      </c>
      <c r="G304" s="60"/>
      <c r="H304" s="9" t="s">
        <v>397</v>
      </c>
      <c r="I304" s="11">
        <v>51480.595000000001</v>
      </c>
      <c r="J304" s="11">
        <v>0.293637890714123</v>
      </c>
      <c r="K304" s="41">
        <f>D304/D305</f>
        <v>8.1566093429158007E-2</v>
      </c>
    </row>
    <row r="305" spans="1:11" s="2" customFormat="1" ht="15" customHeight="1" x14ac:dyDescent="0.3">
      <c r="A305" s="61"/>
      <c r="B305" s="37" t="s">
        <v>403</v>
      </c>
      <c r="C305" s="40">
        <f>SUM(C296:C304)</f>
        <v>350640.00000000006</v>
      </c>
      <c r="D305" s="40">
        <f>SUM(D296:D304)</f>
        <v>1.9999999999999996</v>
      </c>
      <c r="E305" s="42">
        <f>SUM(E296:E304)</f>
        <v>1</v>
      </c>
      <c r="G305" s="61"/>
      <c r="H305" s="37" t="s">
        <v>403</v>
      </c>
      <c r="I305" s="40">
        <f>SUM(I296:I304)</f>
        <v>631152</v>
      </c>
      <c r="J305" s="40">
        <f>SUM(J296:J304)</f>
        <v>3.6000000000000036</v>
      </c>
      <c r="K305" s="42">
        <f>SUM(K296:K304)</f>
        <v>1</v>
      </c>
    </row>
    <row r="307" spans="1:11" s="7" customFormat="1" ht="30" customHeight="1" x14ac:dyDescent="0.3">
      <c r="A307" s="8" t="s">
        <v>1</v>
      </c>
      <c r="B307" s="8" t="s">
        <v>387</v>
      </c>
      <c r="C307" s="8" t="s">
        <v>402</v>
      </c>
      <c r="D307" s="8" t="s">
        <v>554</v>
      </c>
      <c r="E307" s="8" t="s">
        <v>388</v>
      </c>
      <c r="G307" s="8" t="s">
        <v>1</v>
      </c>
      <c r="H307" s="8" t="s">
        <v>387</v>
      </c>
      <c r="I307" s="8" t="s">
        <v>402</v>
      </c>
      <c r="J307" s="8" t="s">
        <v>554</v>
      </c>
      <c r="K307" s="8" t="s">
        <v>388</v>
      </c>
    </row>
    <row r="308" spans="1:11" ht="15" customHeight="1" x14ac:dyDescent="0.3">
      <c r="A308" s="59" t="s">
        <v>223</v>
      </c>
      <c r="B308" s="9" t="s">
        <v>389</v>
      </c>
      <c r="C308" s="11">
        <v>54197.605000000003</v>
      </c>
      <c r="D308" s="11">
        <v>0.30913532397901</v>
      </c>
      <c r="E308" s="41">
        <f>D308/D317</f>
        <v>0.38641915497376234</v>
      </c>
      <c r="G308" s="59" t="s">
        <v>238</v>
      </c>
      <c r="H308" s="9" t="s">
        <v>389</v>
      </c>
      <c r="I308" s="11">
        <v>135494.06</v>
      </c>
      <c r="J308" s="11">
        <v>0.77283858088067503</v>
      </c>
      <c r="K308" s="41">
        <f>D308/D317</f>
        <v>0.38641915497376234</v>
      </c>
    </row>
    <row r="309" spans="1:11" ht="15" customHeight="1" x14ac:dyDescent="0.3">
      <c r="A309" s="60"/>
      <c r="B309" s="9" t="s">
        <v>390</v>
      </c>
      <c r="C309" s="11">
        <v>9152.1049999999996</v>
      </c>
      <c r="D309" s="11">
        <v>5.2202287246178397E-2</v>
      </c>
      <c r="E309" s="41">
        <f>D309/D317</f>
        <v>6.5252859057722962E-2</v>
      </c>
      <c r="G309" s="60"/>
      <c r="H309" s="9" t="s">
        <v>390</v>
      </c>
      <c r="I309" s="11">
        <v>22880.26</v>
      </c>
      <c r="J309" s="11">
        <v>0.13050570385580701</v>
      </c>
      <c r="K309" s="41">
        <f>D309/D317</f>
        <v>6.5252859057722962E-2</v>
      </c>
    </row>
    <row r="310" spans="1:11" ht="15" customHeight="1" x14ac:dyDescent="0.3">
      <c r="A310" s="60"/>
      <c r="B310" s="9" t="s">
        <v>391</v>
      </c>
      <c r="C310" s="11">
        <v>31746.365000000002</v>
      </c>
      <c r="D310" s="11">
        <v>0.18107668834131899</v>
      </c>
      <c r="E310" s="41">
        <f>D310/D317</f>
        <v>0.22634586042664862</v>
      </c>
      <c r="G310" s="60"/>
      <c r="H310" s="9" t="s">
        <v>391</v>
      </c>
      <c r="I310" s="11">
        <v>79365.904999999999</v>
      </c>
      <c r="J310" s="11">
        <v>0.45269167807437799</v>
      </c>
      <c r="K310" s="41">
        <f>D310/D317</f>
        <v>0.22634586042664862</v>
      </c>
    </row>
    <row r="311" spans="1:11" ht="15" customHeight="1" x14ac:dyDescent="0.3">
      <c r="A311" s="60"/>
      <c r="B311" s="9" t="s">
        <v>392</v>
      </c>
      <c r="C311" s="11">
        <v>12526.934999999999</v>
      </c>
      <c r="D311" s="11">
        <v>7.14518309377139E-2</v>
      </c>
      <c r="E311" s="41">
        <f>D311/D317</f>
        <v>8.9314788672142334E-2</v>
      </c>
      <c r="G311" s="60"/>
      <c r="H311" s="9" t="s">
        <v>392</v>
      </c>
      <c r="I311" s="11">
        <v>31317.355</v>
      </c>
      <c r="J311" s="11">
        <v>0.17862967716176101</v>
      </c>
      <c r="K311" s="41">
        <f>D311/D317</f>
        <v>8.9314788672142334E-2</v>
      </c>
    </row>
    <row r="312" spans="1:11" ht="15" customHeight="1" x14ac:dyDescent="0.3">
      <c r="A312" s="60"/>
      <c r="B312" s="9" t="s">
        <v>393</v>
      </c>
      <c r="C312" s="11">
        <v>4290.0550000000003</v>
      </c>
      <c r="D312" s="11">
        <v>2.4469855122062501E-2</v>
      </c>
      <c r="E312" s="41">
        <f>D312/D317</f>
        <v>3.0587318902578112E-2</v>
      </c>
      <c r="G312" s="60"/>
      <c r="H312" s="9" t="s">
        <v>393</v>
      </c>
      <c r="I312" s="11">
        <v>10725.12</v>
      </c>
      <c r="J312" s="11">
        <v>6.1174537987679703E-2</v>
      </c>
      <c r="K312" s="41">
        <f>D312/D317</f>
        <v>3.0587318902578112E-2</v>
      </c>
    </row>
    <row r="313" spans="1:11" ht="15" customHeight="1" x14ac:dyDescent="0.3">
      <c r="A313" s="60"/>
      <c r="B313" s="9" t="s">
        <v>394</v>
      </c>
      <c r="C313" s="11">
        <v>11182.735000000001</v>
      </c>
      <c r="D313" s="11">
        <v>6.3784707962582704E-2</v>
      </c>
      <c r="E313" s="41">
        <f>D313/D317</f>
        <v>7.9730884953228345E-2</v>
      </c>
      <c r="G313" s="60"/>
      <c r="H313" s="9" t="s">
        <v>394</v>
      </c>
      <c r="I313" s="11">
        <v>27956.814999999999</v>
      </c>
      <c r="J313" s="11">
        <v>0.159461641569701</v>
      </c>
      <c r="K313" s="41">
        <f>D313/D317</f>
        <v>7.9730884953228345E-2</v>
      </c>
    </row>
    <row r="314" spans="1:11" ht="15" customHeight="1" x14ac:dyDescent="0.3">
      <c r="A314" s="60"/>
      <c r="B314" s="9" t="s">
        <v>395</v>
      </c>
      <c r="C314" s="11">
        <v>2860.0349999999999</v>
      </c>
      <c r="D314" s="11">
        <v>1.63132272416153E-2</v>
      </c>
      <c r="E314" s="41">
        <f>D314/D317</f>
        <v>2.0391534052019114E-2</v>
      </c>
      <c r="G314" s="60"/>
      <c r="H314" s="9" t="s">
        <v>395</v>
      </c>
      <c r="I314" s="11">
        <v>7150.0749999999998</v>
      </c>
      <c r="J314" s="11">
        <v>4.0782996805840799E-2</v>
      </c>
      <c r="K314" s="41">
        <f>D314/D317</f>
        <v>2.0391534052019114E-2</v>
      </c>
    </row>
    <row r="315" spans="1:11" ht="15" customHeight="1" x14ac:dyDescent="0.3">
      <c r="A315" s="60"/>
      <c r="B315" s="9" t="s">
        <v>396</v>
      </c>
      <c r="C315" s="11">
        <v>2860.0349999999999</v>
      </c>
      <c r="D315" s="11">
        <v>1.63132272416153E-2</v>
      </c>
      <c r="E315" s="41">
        <f>D315/D317</f>
        <v>2.0391534052019114E-2</v>
      </c>
      <c r="G315" s="60"/>
      <c r="H315" s="9" t="s">
        <v>396</v>
      </c>
      <c r="I315" s="11">
        <v>7150.0749999999998</v>
      </c>
      <c r="J315" s="11">
        <v>4.0782996805840799E-2</v>
      </c>
      <c r="K315" s="41">
        <f>D315/D317</f>
        <v>2.0391534052019114E-2</v>
      </c>
    </row>
    <row r="316" spans="1:11" ht="15" customHeight="1" x14ac:dyDescent="0.3">
      <c r="A316" s="60"/>
      <c r="B316" s="9" t="s">
        <v>397</v>
      </c>
      <c r="C316" s="11">
        <v>11440.13</v>
      </c>
      <c r="D316" s="11">
        <v>6.5252851927903296E-2</v>
      </c>
      <c r="E316" s="41">
        <f>D316/D317</f>
        <v>8.1566064909879082E-2</v>
      </c>
      <c r="G316" s="60"/>
      <c r="H316" s="9" t="s">
        <v>397</v>
      </c>
      <c r="I316" s="11">
        <v>28600.334999999999</v>
      </c>
      <c r="J316" s="11">
        <v>0.16313218685831599</v>
      </c>
      <c r="K316" s="41">
        <f>D316/D317</f>
        <v>8.1566064909879082E-2</v>
      </c>
    </row>
    <row r="317" spans="1:11" s="2" customFormat="1" ht="15" customHeight="1" x14ac:dyDescent="0.3">
      <c r="A317" s="61"/>
      <c r="B317" s="37" t="s">
        <v>403</v>
      </c>
      <c r="C317" s="40">
        <f>SUM(C308:C316)</f>
        <v>140256</v>
      </c>
      <c r="D317" s="40">
        <f>SUM(D308:D316)</f>
        <v>0.80000000000000038</v>
      </c>
      <c r="E317" s="42">
        <f>SUM(E308:E316)</f>
        <v>1</v>
      </c>
      <c r="G317" s="61"/>
      <c r="H317" s="37" t="s">
        <v>403</v>
      </c>
      <c r="I317" s="40">
        <f>SUM(I308:I316)</f>
        <v>350640.00000000006</v>
      </c>
      <c r="J317" s="40">
        <f>SUM(J308:J316)</f>
        <v>1.9999999999999996</v>
      </c>
      <c r="K317" s="42">
        <f>SUM(K308:K316)</f>
        <v>1</v>
      </c>
    </row>
    <row r="319" spans="1:11" s="7" customFormat="1" ht="30" customHeight="1" x14ac:dyDescent="0.3">
      <c r="A319" s="8" t="s">
        <v>1</v>
      </c>
      <c r="B319" s="8" t="s">
        <v>387</v>
      </c>
      <c r="C319" s="8" t="s">
        <v>402</v>
      </c>
      <c r="D319" s="8" t="s">
        <v>554</v>
      </c>
      <c r="E319" s="8" t="s">
        <v>388</v>
      </c>
      <c r="G319" s="8" t="s">
        <v>1</v>
      </c>
      <c r="H319" s="8" t="s">
        <v>387</v>
      </c>
      <c r="I319" s="8" t="s">
        <v>402</v>
      </c>
      <c r="J319" s="8" t="s">
        <v>554</v>
      </c>
      <c r="K319" s="8" t="s">
        <v>388</v>
      </c>
    </row>
    <row r="320" spans="1:11" ht="15" customHeight="1" x14ac:dyDescent="0.3">
      <c r="A320" s="59" t="s">
        <v>98</v>
      </c>
      <c r="B320" s="9" t="s">
        <v>389</v>
      </c>
      <c r="C320" s="11">
        <v>636822.01</v>
      </c>
      <c r="D320" s="11">
        <v>3.6323409194615599</v>
      </c>
      <c r="E320" s="41">
        <f>D320/D329</f>
        <v>0.38641924675122968</v>
      </c>
      <c r="G320" s="59" t="s">
        <v>21</v>
      </c>
      <c r="H320" s="9" t="s">
        <v>389</v>
      </c>
      <c r="I320" s="11">
        <v>406482.13500000001</v>
      </c>
      <c r="J320" s="11">
        <v>2.31851548596851</v>
      </c>
      <c r="K320" s="41">
        <f>D320/D329</f>
        <v>0.38641924675122968</v>
      </c>
    </row>
    <row r="321" spans="1:11" ht="15" customHeight="1" x14ac:dyDescent="0.3">
      <c r="A321" s="60"/>
      <c r="B321" s="9" t="s">
        <v>390</v>
      </c>
      <c r="C321" s="11">
        <v>107537.22500000001</v>
      </c>
      <c r="D321" s="11">
        <v>0.61337682523385795</v>
      </c>
      <c r="E321" s="41">
        <f>D321/D329</f>
        <v>6.5252853748282741E-2</v>
      </c>
      <c r="G321" s="60"/>
      <c r="H321" s="9" t="s">
        <v>390</v>
      </c>
      <c r="I321" s="11">
        <v>68640.78</v>
      </c>
      <c r="J321" s="11">
        <v>0.39151711156741997</v>
      </c>
      <c r="K321" s="41">
        <f>D321/D329</f>
        <v>6.5252853748282741E-2</v>
      </c>
    </row>
    <row r="322" spans="1:11" ht="15" customHeight="1" x14ac:dyDescent="0.3">
      <c r="A322" s="60"/>
      <c r="B322" s="9" t="s">
        <v>391</v>
      </c>
      <c r="C322" s="11">
        <v>373019.755</v>
      </c>
      <c r="D322" s="11">
        <v>2.1276508955053601</v>
      </c>
      <c r="E322" s="41">
        <f>D322/D329</f>
        <v>0.2263458399473787</v>
      </c>
      <c r="G322" s="60"/>
      <c r="H322" s="9" t="s">
        <v>391</v>
      </c>
      <c r="I322" s="11">
        <v>238097.71</v>
      </c>
      <c r="J322" s="11">
        <v>1.35807500570386</v>
      </c>
      <c r="K322" s="41">
        <f>D322/D329</f>
        <v>0.2263458399473787</v>
      </c>
    </row>
    <row r="323" spans="1:11" ht="15" customHeight="1" x14ac:dyDescent="0.3">
      <c r="A323" s="60"/>
      <c r="B323" s="9" t="s">
        <v>392</v>
      </c>
      <c r="C323" s="11">
        <v>147191.58499999999</v>
      </c>
      <c r="D323" s="11">
        <v>0.83955957677389903</v>
      </c>
      <c r="E323" s="41">
        <f>D323/D329</f>
        <v>8.9314848592967955E-2</v>
      </c>
      <c r="G323" s="60"/>
      <c r="H323" s="9" t="s">
        <v>392</v>
      </c>
      <c r="I323" s="11">
        <v>93952.07</v>
      </c>
      <c r="J323" s="11">
        <v>0.53588906000456304</v>
      </c>
      <c r="K323" s="41">
        <f>D323/D329</f>
        <v>8.9314848592967955E-2</v>
      </c>
    </row>
    <row r="324" spans="1:11" ht="15" customHeight="1" x14ac:dyDescent="0.3">
      <c r="A324" s="60"/>
      <c r="B324" s="9" t="s">
        <v>393</v>
      </c>
      <c r="C324" s="11">
        <v>50408.08</v>
      </c>
      <c r="D324" s="11">
        <v>0.28752041980378701</v>
      </c>
      <c r="E324" s="41">
        <f>D324/D329</f>
        <v>3.0587278702530526E-2</v>
      </c>
      <c r="G324" s="60"/>
      <c r="H324" s="9" t="s">
        <v>393</v>
      </c>
      <c r="I324" s="11">
        <v>32175.365000000002</v>
      </c>
      <c r="J324" s="11">
        <v>0.18352364248231801</v>
      </c>
      <c r="K324" s="41">
        <f>D324/D329</f>
        <v>3.0587278702530526E-2</v>
      </c>
    </row>
    <row r="325" spans="1:11" ht="15" customHeight="1" x14ac:dyDescent="0.3">
      <c r="A325" s="60"/>
      <c r="B325" s="9" t="s">
        <v>394</v>
      </c>
      <c r="C325" s="11">
        <v>131397.05499999999</v>
      </c>
      <c r="D325" s="11">
        <v>0.74946985512206299</v>
      </c>
      <c r="E325" s="41">
        <f>D325/D329</f>
        <v>7.9730835651283277E-2</v>
      </c>
      <c r="G325" s="60"/>
      <c r="H325" s="9" t="s">
        <v>394</v>
      </c>
      <c r="I325" s="11">
        <v>83870.464999999997</v>
      </c>
      <c r="J325" s="11">
        <v>0.47838503878622002</v>
      </c>
      <c r="K325" s="41">
        <f>D325/D329</f>
        <v>7.9730835651283277E-2</v>
      </c>
    </row>
    <row r="326" spans="1:11" ht="15" customHeight="1" x14ac:dyDescent="0.3">
      <c r="A326" s="60"/>
      <c r="B326" s="9" t="s">
        <v>395</v>
      </c>
      <c r="C326" s="11">
        <v>33605.379999999997</v>
      </c>
      <c r="D326" s="11">
        <v>0.191680241843486</v>
      </c>
      <c r="E326" s="41">
        <f>D326/D329</f>
        <v>2.039151508973255E-2</v>
      </c>
      <c r="G326" s="60"/>
      <c r="H326" s="9" t="s">
        <v>395</v>
      </c>
      <c r="I326" s="11">
        <v>21450.244999999999</v>
      </c>
      <c r="J326" s="11">
        <v>0.122349104494638</v>
      </c>
      <c r="K326" s="41">
        <f>D326/D329</f>
        <v>2.039151508973255E-2</v>
      </c>
    </row>
    <row r="327" spans="1:11" ht="15" customHeight="1" x14ac:dyDescent="0.3">
      <c r="A327" s="60"/>
      <c r="B327" s="9" t="s">
        <v>396</v>
      </c>
      <c r="C327" s="11">
        <v>33605.379999999997</v>
      </c>
      <c r="D327" s="11">
        <v>0.191680241843486</v>
      </c>
      <c r="E327" s="41">
        <f>D327/D329</f>
        <v>2.039151508973255E-2</v>
      </c>
      <c r="G327" s="60"/>
      <c r="H327" s="9" t="s">
        <v>396</v>
      </c>
      <c r="I327" s="11">
        <v>21450.244999999999</v>
      </c>
      <c r="J327" s="11">
        <v>0.122349104494638</v>
      </c>
      <c r="K327" s="41">
        <f>D327/D329</f>
        <v>2.039151508973255E-2</v>
      </c>
    </row>
    <row r="328" spans="1:11" ht="15" customHeight="1" x14ac:dyDescent="0.3">
      <c r="A328" s="60"/>
      <c r="B328" s="9" t="s">
        <v>397</v>
      </c>
      <c r="C328" s="11">
        <v>134421.53</v>
      </c>
      <c r="D328" s="11">
        <v>0.766721024412503</v>
      </c>
      <c r="E328" s="41">
        <f>D328/D329</f>
        <v>8.1566066426861997E-2</v>
      </c>
      <c r="G328" s="60"/>
      <c r="H328" s="9" t="s">
        <v>397</v>
      </c>
      <c r="I328" s="11">
        <v>85800.985000000001</v>
      </c>
      <c r="J328" s="11">
        <v>0.48939644649783298</v>
      </c>
      <c r="K328" s="41">
        <f>D328/D329</f>
        <v>8.1566066426861997E-2</v>
      </c>
    </row>
    <row r="329" spans="1:11" s="2" customFormat="1" ht="15" customHeight="1" x14ac:dyDescent="0.3">
      <c r="A329" s="61"/>
      <c r="B329" s="37" t="s">
        <v>403</v>
      </c>
      <c r="C329" s="40">
        <f>SUM(C320:C328)</f>
        <v>1648007.9999999998</v>
      </c>
      <c r="D329" s="40">
        <f>SUM(D320:D328)</f>
        <v>9.4000000000000021</v>
      </c>
      <c r="E329" s="42">
        <f>SUM(E320:E328)</f>
        <v>1</v>
      </c>
      <c r="G329" s="61"/>
      <c r="H329" s="37" t="s">
        <v>403</v>
      </c>
      <c r="I329" s="40">
        <f>SUM(I320:I328)</f>
        <v>1051920</v>
      </c>
      <c r="J329" s="40">
        <f>SUM(J320:J328)</f>
        <v>5.9999999999999991</v>
      </c>
      <c r="K329" s="42">
        <f>SUM(K320:K328)</f>
        <v>1</v>
      </c>
    </row>
    <row r="331" spans="1:11" s="7" customFormat="1" ht="30" customHeight="1" x14ac:dyDescent="0.3">
      <c r="A331" s="8" t="s">
        <v>1</v>
      </c>
      <c r="B331" s="8" t="s">
        <v>387</v>
      </c>
      <c r="C331" s="8" t="s">
        <v>402</v>
      </c>
      <c r="D331" s="8" t="s">
        <v>554</v>
      </c>
      <c r="E331" s="8" t="s">
        <v>388</v>
      </c>
      <c r="G331" s="8" t="s">
        <v>1</v>
      </c>
      <c r="H331" s="8" t="s">
        <v>387</v>
      </c>
      <c r="I331" s="8" t="s">
        <v>402</v>
      </c>
      <c r="J331" s="8" t="s">
        <v>554</v>
      </c>
      <c r="K331" s="8" t="s">
        <v>388</v>
      </c>
    </row>
    <row r="332" spans="1:11" ht="15" customHeight="1" x14ac:dyDescent="0.3">
      <c r="A332" s="59" t="s">
        <v>149</v>
      </c>
      <c r="B332" s="9" t="s">
        <v>389</v>
      </c>
      <c r="C332" s="11">
        <v>210015.77</v>
      </c>
      <c r="D332" s="11">
        <v>1.1978996691763599</v>
      </c>
      <c r="E332" s="41">
        <f>D332/D341</f>
        <v>0.38641924812140688</v>
      </c>
      <c r="G332" s="59" t="s">
        <v>6</v>
      </c>
      <c r="H332" s="9" t="s">
        <v>389</v>
      </c>
      <c r="I332" s="11">
        <v>1117825.855</v>
      </c>
      <c r="J332" s="11">
        <v>6.3759174937257601</v>
      </c>
      <c r="K332" s="41">
        <f>D332/D341</f>
        <v>0.38641924812140688</v>
      </c>
    </row>
    <row r="333" spans="1:11" ht="15" customHeight="1" x14ac:dyDescent="0.3">
      <c r="A333" s="60"/>
      <c r="B333" s="9" t="s">
        <v>390</v>
      </c>
      <c r="C333" s="11">
        <v>35464.410000000003</v>
      </c>
      <c r="D333" s="11">
        <v>0.202283880903491</v>
      </c>
      <c r="E333" s="41">
        <f>D333/D341</f>
        <v>6.5252864807577818E-2</v>
      </c>
      <c r="G333" s="60"/>
      <c r="H333" s="9" t="s">
        <v>390</v>
      </c>
      <c r="I333" s="11">
        <v>188762.16</v>
      </c>
      <c r="J333" s="11">
        <v>1.0766721423682399</v>
      </c>
      <c r="K333" s="41">
        <f>D333/D341</f>
        <v>6.5252864807577818E-2</v>
      </c>
    </row>
    <row r="334" spans="1:11" ht="15" customHeight="1" x14ac:dyDescent="0.3">
      <c r="A334" s="60"/>
      <c r="B334" s="9" t="s">
        <v>391</v>
      </c>
      <c r="C334" s="11">
        <v>123017.16</v>
      </c>
      <c r="D334" s="11">
        <v>0.70167214236824105</v>
      </c>
      <c r="E334" s="41">
        <f>D334/D341</f>
        <v>0.2263458523768522</v>
      </c>
      <c r="G334" s="60"/>
      <c r="H334" s="9" t="s">
        <v>391</v>
      </c>
      <c r="I334" s="11">
        <v>654768.72499999998</v>
      </c>
      <c r="J334" s="11">
        <v>3.7347063940223602</v>
      </c>
      <c r="K334" s="41">
        <f>D334/D341</f>
        <v>0.2263458523768522</v>
      </c>
    </row>
    <row r="335" spans="1:11" ht="15" customHeight="1" x14ac:dyDescent="0.3">
      <c r="A335" s="60"/>
      <c r="B335" s="9" t="s">
        <v>392</v>
      </c>
      <c r="C335" s="11">
        <v>48541.904999999999</v>
      </c>
      <c r="D335" s="11">
        <v>0.27687602669404499</v>
      </c>
      <c r="E335" s="41">
        <f>D335/D341</f>
        <v>8.9314847320659779E-2</v>
      </c>
      <c r="G335" s="60"/>
      <c r="H335" s="9" t="s">
        <v>392</v>
      </c>
      <c r="I335" s="11">
        <v>258368.2</v>
      </c>
      <c r="J335" s="11">
        <v>1.47369495779147</v>
      </c>
      <c r="K335" s="41">
        <f>D335/D341</f>
        <v>8.9314847320659779E-2</v>
      </c>
    </row>
    <row r="336" spans="1:11" ht="15" customHeight="1" x14ac:dyDescent="0.3">
      <c r="A336" s="60"/>
      <c r="B336" s="9" t="s">
        <v>393</v>
      </c>
      <c r="C336" s="11">
        <v>16623.939999999999</v>
      </c>
      <c r="D336" s="11">
        <v>9.4820556696326705E-2</v>
      </c>
      <c r="E336" s="41">
        <f>D336/D341</f>
        <v>3.0587276353653811E-2</v>
      </c>
      <c r="G336" s="60"/>
      <c r="H336" s="9" t="s">
        <v>393</v>
      </c>
      <c r="I336" s="11">
        <v>88482.26</v>
      </c>
      <c r="J336" s="11">
        <v>0.50469005247547305</v>
      </c>
      <c r="K336" s="41">
        <f>D336/D341</f>
        <v>3.0587276353653811E-2</v>
      </c>
    </row>
    <row r="337" spans="1:11" ht="15" customHeight="1" x14ac:dyDescent="0.3">
      <c r="A337" s="60"/>
      <c r="B337" s="9" t="s">
        <v>394</v>
      </c>
      <c r="C337" s="11">
        <v>43333.06</v>
      </c>
      <c r="D337" s="11">
        <v>0.247165525895505</v>
      </c>
      <c r="E337" s="41">
        <f>D337/D341</f>
        <v>7.9730814805001701E-2</v>
      </c>
      <c r="G337" s="60"/>
      <c r="H337" s="9" t="s">
        <v>394</v>
      </c>
      <c r="I337" s="11">
        <v>230643.75</v>
      </c>
      <c r="J337" s="11">
        <v>1.3155586926762499</v>
      </c>
      <c r="K337" s="41">
        <f>D337/D341</f>
        <v>7.9730814805001701E-2</v>
      </c>
    </row>
    <row r="338" spans="1:11" ht="15" customHeight="1" x14ac:dyDescent="0.3">
      <c r="A338" s="60"/>
      <c r="B338" s="9" t="s">
        <v>395</v>
      </c>
      <c r="C338" s="11">
        <v>11082.625</v>
      </c>
      <c r="D338" s="11">
        <v>6.32136949577915E-2</v>
      </c>
      <c r="E338" s="41">
        <f>D338/D341</f>
        <v>2.0391514502513409E-2</v>
      </c>
      <c r="G338" s="60"/>
      <c r="H338" s="9" t="s">
        <v>395</v>
      </c>
      <c r="I338" s="11">
        <v>58988.175000000003</v>
      </c>
      <c r="J338" s="11">
        <v>0.33646004449007499</v>
      </c>
      <c r="K338" s="41">
        <f>D338/D341</f>
        <v>2.0391514502513409E-2</v>
      </c>
    </row>
    <row r="339" spans="1:11" ht="15" customHeight="1" x14ac:dyDescent="0.3">
      <c r="A339" s="60"/>
      <c r="B339" s="9" t="s">
        <v>396</v>
      </c>
      <c r="C339" s="11">
        <v>11082.625</v>
      </c>
      <c r="D339" s="11">
        <v>6.32136949577915E-2</v>
      </c>
      <c r="E339" s="41">
        <f>D339/D341</f>
        <v>2.0391514502513409E-2</v>
      </c>
      <c r="G339" s="60"/>
      <c r="H339" s="9" t="s">
        <v>396</v>
      </c>
      <c r="I339" s="11">
        <v>58988.175000000003</v>
      </c>
      <c r="J339" s="11">
        <v>0.33646004449007499</v>
      </c>
      <c r="K339" s="41">
        <f>D339/D341</f>
        <v>2.0391514502513409E-2</v>
      </c>
    </row>
    <row r="340" spans="1:11" ht="15" customHeight="1" x14ac:dyDescent="0.3">
      <c r="A340" s="60"/>
      <c r="B340" s="9" t="s">
        <v>397</v>
      </c>
      <c r="C340" s="11">
        <v>44330.504999999997</v>
      </c>
      <c r="D340" s="11">
        <v>0.25285480835044499</v>
      </c>
      <c r="E340" s="41">
        <f>D340/D341</f>
        <v>8.1566067209821055E-2</v>
      </c>
      <c r="G340" s="60"/>
      <c r="H340" s="9" t="s">
        <v>397</v>
      </c>
      <c r="I340" s="11">
        <v>235952.7</v>
      </c>
      <c r="J340" s="11">
        <v>1.3458401779603</v>
      </c>
      <c r="K340" s="41">
        <f>D340/D341</f>
        <v>8.1566067209821055E-2</v>
      </c>
    </row>
    <row r="341" spans="1:11" s="2" customFormat="1" ht="15" customHeight="1" x14ac:dyDescent="0.3">
      <c r="A341" s="61"/>
      <c r="B341" s="37" t="s">
        <v>403</v>
      </c>
      <c r="C341" s="40">
        <f>SUM(C332:C340)</f>
        <v>543492</v>
      </c>
      <c r="D341" s="40">
        <f>SUM(D332:D340)</f>
        <v>3.0999999999999965</v>
      </c>
      <c r="E341" s="42">
        <f>SUM(E332:E340)</f>
        <v>1</v>
      </c>
      <c r="G341" s="61"/>
      <c r="H341" s="37" t="s">
        <v>403</v>
      </c>
      <c r="I341" s="40">
        <f>SUM(I332:I340)</f>
        <v>2892779.9999999995</v>
      </c>
      <c r="J341" s="40">
        <f>SUM(J332:J340)</f>
        <v>16.500000000000004</v>
      </c>
      <c r="K341" s="42">
        <f>SUM(K332:K340)</f>
        <v>1</v>
      </c>
    </row>
    <row r="343" spans="1:11" s="7" customFormat="1" ht="30" customHeight="1" x14ac:dyDescent="0.3">
      <c r="A343" s="8" t="s">
        <v>1</v>
      </c>
      <c r="B343" s="8" t="s">
        <v>387</v>
      </c>
      <c r="C343" s="8" t="s">
        <v>402</v>
      </c>
      <c r="D343" s="8" t="s">
        <v>554</v>
      </c>
      <c r="E343" s="8" t="s">
        <v>388</v>
      </c>
      <c r="G343" s="8" t="s">
        <v>1</v>
      </c>
      <c r="H343" s="8" t="s">
        <v>387</v>
      </c>
      <c r="I343" s="8" t="s">
        <v>402</v>
      </c>
      <c r="J343" s="8" t="s">
        <v>554</v>
      </c>
      <c r="K343" s="8" t="s">
        <v>388</v>
      </c>
    </row>
    <row r="344" spans="1:11" ht="15" customHeight="1" x14ac:dyDescent="0.3">
      <c r="A344" s="59" t="s">
        <v>102</v>
      </c>
      <c r="B344" s="9" t="s">
        <v>389</v>
      </c>
      <c r="C344" s="11">
        <v>162592.85999999999</v>
      </c>
      <c r="D344" s="11">
        <v>0.92740622861054101</v>
      </c>
      <c r="E344" s="41">
        <f>D344/D353</f>
        <v>0.38641926192105874</v>
      </c>
      <c r="G344" s="59" t="s">
        <v>219</v>
      </c>
      <c r="H344" s="9" t="s">
        <v>389</v>
      </c>
      <c r="I344" s="11">
        <v>176142.26</v>
      </c>
      <c r="J344" s="11">
        <v>1.0046900524754701</v>
      </c>
      <c r="K344" s="41">
        <f>D344/D353</f>
        <v>0.38641926192105874</v>
      </c>
    </row>
    <row r="345" spans="1:11" ht="15" customHeight="1" x14ac:dyDescent="0.3">
      <c r="A345" s="60"/>
      <c r="B345" s="9" t="s">
        <v>390</v>
      </c>
      <c r="C345" s="11">
        <v>27456.314999999999</v>
      </c>
      <c r="D345" s="11">
        <v>0.156606861738535</v>
      </c>
      <c r="E345" s="41">
        <f>D345/D353</f>
        <v>6.525285905772292E-2</v>
      </c>
      <c r="G345" s="60"/>
      <c r="H345" s="9" t="s">
        <v>390</v>
      </c>
      <c r="I345" s="11">
        <v>29744.34</v>
      </c>
      <c r="J345" s="11">
        <v>0.16965742642025999</v>
      </c>
      <c r="K345" s="41">
        <f>D345/D353</f>
        <v>6.525285905772292E-2</v>
      </c>
    </row>
    <row r="346" spans="1:11" ht="15" customHeight="1" x14ac:dyDescent="0.3">
      <c r="A346" s="60"/>
      <c r="B346" s="9" t="s">
        <v>391</v>
      </c>
      <c r="C346" s="11">
        <v>95239.085000000006</v>
      </c>
      <c r="D346" s="11">
        <v>0.543230007985398</v>
      </c>
      <c r="E346" s="41">
        <f>D346/D353</f>
        <v>0.2263458366605825</v>
      </c>
      <c r="G346" s="60"/>
      <c r="H346" s="9" t="s">
        <v>391</v>
      </c>
      <c r="I346" s="11">
        <v>103175.67999999999</v>
      </c>
      <c r="J346" s="11">
        <v>0.58849920146018697</v>
      </c>
      <c r="K346" s="41">
        <f>D346/D353</f>
        <v>0.2263458366605825</v>
      </c>
    </row>
    <row r="347" spans="1:11" ht="15" customHeight="1" x14ac:dyDescent="0.3">
      <c r="A347" s="60"/>
      <c r="B347" s="9" t="s">
        <v>392</v>
      </c>
      <c r="C347" s="11">
        <v>37580.824999999997</v>
      </c>
      <c r="D347" s="11">
        <v>0.21435560689025801</v>
      </c>
      <c r="E347" s="41">
        <f>D347/D353</f>
        <v>8.9314836204274176E-2</v>
      </c>
      <c r="G347" s="60"/>
      <c r="H347" s="9" t="s">
        <v>392</v>
      </c>
      <c r="I347" s="11">
        <v>40712.565000000002</v>
      </c>
      <c r="J347" s="11">
        <v>0.23221860027378499</v>
      </c>
      <c r="K347" s="41">
        <f>D347/D353</f>
        <v>8.9314836204274176E-2</v>
      </c>
    </row>
    <row r="348" spans="1:11" ht="15" customHeight="1" x14ac:dyDescent="0.3">
      <c r="A348" s="60"/>
      <c r="B348" s="9" t="s">
        <v>393</v>
      </c>
      <c r="C348" s="11">
        <v>12870.15</v>
      </c>
      <c r="D348" s="11">
        <v>7.34094798083504E-2</v>
      </c>
      <c r="E348" s="41">
        <f>D348/D353</f>
        <v>3.0587283253479335E-2</v>
      </c>
      <c r="G348" s="60"/>
      <c r="H348" s="9" t="s">
        <v>393</v>
      </c>
      <c r="I348" s="11">
        <v>13942.66</v>
      </c>
      <c r="J348" s="11">
        <v>7.9526922199406797E-2</v>
      </c>
      <c r="K348" s="41">
        <f>D348/D353</f>
        <v>3.0587283253479335E-2</v>
      </c>
    </row>
    <row r="349" spans="1:11" ht="15" customHeight="1" x14ac:dyDescent="0.3">
      <c r="A349" s="60"/>
      <c r="B349" s="9" t="s">
        <v>394</v>
      </c>
      <c r="C349" s="11">
        <v>33548.184999999998</v>
      </c>
      <c r="D349" s="11">
        <v>0.191354009810632</v>
      </c>
      <c r="E349" s="41">
        <f>D349/D353</f>
        <v>7.973083742109667E-2</v>
      </c>
      <c r="G349" s="60"/>
      <c r="H349" s="9" t="s">
        <v>394</v>
      </c>
      <c r="I349" s="11">
        <v>36343.86</v>
      </c>
      <c r="J349" s="11">
        <v>0.20730013689253901</v>
      </c>
      <c r="K349" s="41">
        <f>D349/D353</f>
        <v>7.973083742109667E-2</v>
      </c>
    </row>
    <row r="350" spans="1:11" ht="15" customHeight="1" x14ac:dyDescent="0.3">
      <c r="A350" s="60"/>
      <c r="B350" s="9" t="s">
        <v>395</v>
      </c>
      <c r="C350" s="11">
        <v>8580.0949999999993</v>
      </c>
      <c r="D350" s="11">
        <v>4.8939624686287903E-2</v>
      </c>
      <c r="E350" s="41">
        <f>D350/D353</f>
        <v>2.0391510285953294E-2</v>
      </c>
      <c r="G350" s="60"/>
      <c r="H350" s="9" t="s">
        <v>395</v>
      </c>
      <c r="I350" s="11">
        <v>9295.1049999999996</v>
      </c>
      <c r="J350" s="11">
        <v>5.3017938626511503E-2</v>
      </c>
      <c r="K350" s="41">
        <f>D350/D353</f>
        <v>2.0391510285953294E-2</v>
      </c>
    </row>
    <row r="351" spans="1:11" ht="15" customHeight="1" x14ac:dyDescent="0.3">
      <c r="A351" s="60"/>
      <c r="B351" s="9" t="s">
        <v>396</v>
      </c>
      <c r="C351" s="11">
        <v>8580.0949999999993</v>
      </c>
      <c r="D351" s="11">
        <v>4.8939624686287903E-2</v>
      </c>
      <c r="E351" s="41">
        <f>D351/D353</f>
        <v>2.0391510285953294E-2</v>
      </c>
      <c r="G351" s="60"/>
      <c r="H351" s="9" t="s">
        <v>396</v>
      </c>
      <c r="I351" s="11">
        <v>9295.1049999999996</v>
      </c>
      <c r="J351" s="11">
        <v>5.3017938626511503E-2</v>
      </c>
      <c r="K351" s="41">
        <f>D351/D353</f>
        <v>2.0391510285953294E-2</v>
      </c>
    </row>
    <row r="352" spans="1:11" ht="15" customHeight="1" x14ac:dyDescent="0.3">
      <c r="A352" s="60"/>
      <c r="B352" s="9" t="s">
        <v>397</v>
      </c>
      <c r="C352" s="11">
        <v>34320.39</v>
      </c>
      <c r="D352" s="11">
        <v>0.19575855578370999</v>
      </c>
      <c r="E352" s="41">
        <f>D352/D353</f>
        <v>8.1566064909879166E-2</v>
      </c>
      <c r="G352" s="60"/>
      <c r="H352" s="9" t="s">
        <v>397</v>
      </c>
      <c r="I352" s="11">
        <v>37180.425000000003</v>
      </c>
      <c r="J352" s="11">
        <v>0.21207178302532501</v>
      </c>
      <c r="K352" s="41">
        <f>D352/D353</f>
        <v>8.1566064909879166E-2</v>
      </c>
    </row>
    <row r="353" spans="1:11" s="2" customFormat="1" ht="15" customHeight="1" x14ac:dyDescent="0.3">
      <c r="A353" s="61"/>
      <c r="B353" s="37" t="s">
        <v>403</v>
      </c>
      <c r="C353" s="40">
        <f>SUM(C344:C352)</f>
        <v>420768</v>
      </c>
      <c r="D353" s="40">
        <f>SUM(D344:D352)</f>
        <v>2.4</v>
      </c>
      <c r="E353" s="42">
        <f>SUM(E344:E352)</f>
        <v>1</v>
      </c>
      <c r="G353" s="61"/>
      <c r="H353" s="37" t="s">
        <v>403</v>
      </c>
      <c r="I353" s="40">
        <f>SUM(I344:I352)</f>
        <v>455831.99999999994</v>
      </c>
      <c r="J353" s="40">
        <f>SUM(J344:J352)</f>
        <v>2.5999999999999961</v>
      </c>
      <c r="K353" s="42">
        <f>SUM(K344:K352)</f>
        <v>1</v>
      </c>
    </row>
    <row r="355" spans="1:11" s="7" customFormat="1" ht="30" customHeight="1" x14ac:dyDescent="0.3">
      <c r="A355" s="8" t="s">
        <v>1</v>
      </c>
      <c r="B355" s="8" t="s">
        <v>387</v>
      </c>
      <c r="C355" s="8" t="s">
        <v>402</v>
      </c>
      <c r="D355" s="8" t="s">
        <v>554</v>
      </c>
      <c r="E355" s="8" t="s">
        <v>388</v>
      </c>
      <c r="G355" s="8" t="s">
        <v>1</v>
      </c>
      <c r="H355" s="8" t="s">
        <v>387</v>
      </c>
      <c r="I355" s="8" t="s">
        <v>402</v>
      </c>
      <c r="J355" s="8" t="s">
        <v>554</v>
      </c>
      <c r="K355" s="8" t="s">
        <v>388</v>
      </c>
    </row>
    <row r="356" spans="1:11" ht="15" customHeight="1" x14ac:dyDescent="0.3">
      <c r="A356" s="59" t="s">
        <v>170</v>
      </c>
      <c r="B356" s="9" t="s">
        <v>389</v>
      </c>
      <c r="C356" s="11">
        <v>684244.92</v>
      </c>
      <c r="D356" s="11">
        <v>3.9028343600273798</v>
      </c>
      <c r="E356" s="41">
        <f>D356/D365</f>
        <v>0.38641924356706731</v>
      </c>
      <c r="G356" s="59" t="s">
        <v>182</v>
      </c>
      <c r="H356" s="9" t="s">
        <v>389</v>
      </c>
      <c r="I356" s="11">
        <v>1144924.665</v>
      </c>
      <c r="J356" s="11">
        <v>6.5304851984941799</v>
      </c>
      <c r="K356" s="41">
        <f>D356/D365</f>
        <v>0.38641924356706731</v>
      </c>
    </row>
    <row r="357" spans="1:11" ht="15" customHeight="1" x14ac:dyDescent="0.3">
      <c r="A357" s="60"/>
      <c r="B357" s="9" t="s">
        <v>390</v>
      </c>
      <c r="C357" s="11">
        <v>115545.325</v>
      </c>
      <c r="D357" s="11">
        <v>0.65905387291809303</v>
      </c>
      <c r="E357" s="41">
        <f>D357/D365</f>
        <v>6.525285870476169E-2</v>
      </c>
      <c r="G357" s="60"/>
      <c r="H357" s="9" t="s">
        <v>390</v>
      </c>
      <c r="I357" s="11">
        <v>193338.21</v>
      </c>
      <c r="J357" s="11">
        <v>1.10277327173169</v>
      </c>
      <c r="K357" s="41">
        <f>D357/D365</f>
        <v>6.525285870476169E-2</v>
      </c>
    </row>
    <row r="358" spans="1:11" ht="15" customHeight="1" x14ac:dyDescent="0.3">
      <c r="A358" s="60"/>
      <c r="B358" s="9" t="s">
        <v>391</v>
      </c>
      <c r="C358" s="11">
        <v>400797.83</v>
      </c>
      <c r="D358" s="11">
        <v>2.2860930298882001</v>
      </c>
      <c r="E358" s="41">
        <f>D358/D365</f>
        <v>0.22634584454338616</v>
      </c>
      <c r="G358" s="60"/>
      <c r="H358" s="9" t="s">
        <v>391</v>
      </c>
      <c r="I358" s="11">
        <v>670641.90500000003</v>
      </c>
      <c r="J358" s="11">
        <v>3.82524472393338</v>
      </c>
      <c r="K358" s="41">
        <f>D358/D365</f>
        <v>0.22634584454338616</v>
      </c>
    </row>
    <row r="359" spans="1:11" ht="15" customHeight="1" x14ac:dyDescent="0.3">
      <c r="A359" s="60"/>
      <c r="B359" s="9" t="s">
        <v>392</v>
      </c>
      <c r="C359" s="11">
        <v>158152.65</v>
      </c>
      <c r="D359" s="11">
        <v>0.90207991101984997</v>
      </c>
      <c r="E359" s="41">
        <f>D359/D365</f>
        <v>8.9314842675232667E-2</v>
      </c>
      <c r="G359" s="60"/>
      <c r="H359" s="9" t="s">
        <v>392</v>
      </c>
      <c r="I359" s="11">
        <v>264631.67</v>
      </c>
      <c r="J359" s="11">
        <v>1.50942088751996</v>
      </c>
      <c r="K359" s="41">
        <f>D359/D365</f>
        <v>8.9314842675232667E-2</v>
      </c>
    </row>
    <row r="360" spans="1:11" ht="15" customHeight="1" x14ac:dyDescent="0.3">
      <c r="A360" s="60"/>
      <c r="B360" s="9" t="s">
        <v>393</v>
      </c>
      <c r="C360" s="11">
        <v>54161.87</v>
      </c>
      <c r="D360" s="11">
        <v>0.30893149669176401</v>
      </c>
      <c r="E360" s="41">
        <f>D360/D365</f>
        <v>3.0587276900174654E-2</v>
      </c>
      <c r="G360" s="60"/>
      <c r="H360" s="9" t="s">
        <v>393</v>
      </c>
      <c r="I360" s="11">
        <v>90627.29</v>
      </c>
      <c r="J360" s="11">
        <v>0.51692499429614402</v>
      </c>
      <c r="K360" s="41">
        <f>D360/D365</f>
        <v>3.0587276900174654E-2</v>
      </c>
    </row>
    <row r="361" spans="1:11" ht="15" customHeight="1" x14ac:dyDescent="0.3">
      <c r="A361" s="60"/>
      <c r="B361" s="9" t="s">
        <v>394</v>
      </c>
      <c r="C361" s="11">
        <v>141181.935</v>
      </c>
      <c r="D361" s="11">
        <v>0.80528139972621504</v>
      </c>
      <c r="E361" s="41">
        <f>D361/D365</f>
        <v>7.9730831656060902E-2</v>
      </c>
      <c r="G361" s="60"/>
      <c r="H361" s="9" t="s">
        <v>394</v>
      </c>
      <c r="I361" s="11">
        <v>236235.11499999999</v>
      </c>
      <c r="J361" s="11">
        <v>1.3474510323979001</v>
      </c>
      <c r="K361" s="41">
        <f>D361/D365</f>
        <v>7.9730831656060902E-2</v>
      </c>
    </row>
    <row r="362" spans="1:11" ht="15" customHeight="1" x14ac:dyDescent="0.3">
      <c r="A362" s="60"/>
      <c r="B362" s="9" t="s">
        <v>395</v>
      </c>
      <c r="C362" s="11">
        <v>36107.915000000001</v>
      </c>
      <c r="D362" s="11">
        <v>0.20595434063426901</v>
      </c>
      <c r="E362" s="41">
        <f>D362/D365</f>
        <v>2.03915188746801E-2</v>
      </c>
      <c r="G362" s="60"/>
      <c r="H362" s="9" t="s">
        <v>395</v>
      </c>
      <c r="I362" s="11">
        <v>60418.195</v>
      </c>
      <c r="J362" s="11">
        <v>0.34461667237052201</v>
      </c>
      <c r="K362" s="41">
        <f>D362/D365</f>
        <v>2.03915188746801E-2</v>
      </c>
    </row>
    <row r="363" spans="1:11" ht="15" customHeight="1" x14ac:dyDescent="0.3">
      <c r="A363" s="60"/>
      <c r="B363" s="9" t="s">
        <v>396</v>
      </c>
      <c r="C363" s="11">
        <v>36107.915000000001</v>
      </c>
      <c r="D363" s="11">
        <v>0.20595434063426901</v>
      </c>
      <c r="E363" s="41">
        <f>D363/D365</f>
        <v>2.03915188746801E-2</v>
      </c>
      <c r="G363" s="60"/>
      <c r="H363" s="9" t="s">
        <v>396</v>
      </c>
      <c r="I363" s="11">
        <v>60418.195</v>
      </c>
      <c r="J363" s="11">
        <v>0.34461667237052201</v>
      </c>
      <c r="K363" s="41">
        <f>D363/D365</f>
        <v>2.03915188746801E-2</v>
      </c>
    </row>
    <row r="364" spans="1:11" ht="15" customHeight="1" x14ac:dyDescent="0.3">
      <c r="A364" s="60"/>
      <c r="B364" s="9" t="s">
        <v>397</v>
      </c>
      <c r="C364" s="11">
        <v>144431.64000000001</v>
      </c>
      <c r="D364" s="11">
        <v>0.82381724845995896</v>
      </c>
      <c r="E364" s="41">
        <f>D364/D365</f>
        <v>8.1566064203956332E-2</v>
      </c>
      <c r="G364" s="60"/>
      <c r="H364" s="9" t="s">
        <v>397</v>
      </c>
      <c r="I364" s="11">
        <v>241672.755</v>
      </c>
      <c r="J364" s="11">
        <v>1.37846654688569</v>
      </c>
      <c r="K364" s="41">
        <f>D364/D365</f>
        <v>8.1566064203956332E-2</v>
      </c>
    </row>
    <row r="365" spans="1:11" s="2" customFormat="1" ht="15" customHeight="1" x14ac:dyDescent="0.3">
      <c r="A365" s="61"/>
      <c r="B365" s="37" t="s">
        <v>403</v>
      </c>
      <c r="C365" s="40">
        <f>SUM(C356:C364)</f>
        <v>1770732</v>
      </c>
      <c r="D365" s="40">
        <f>SUM(D356:D364)</f>
        <v>10.1</v>
      </c>
      <c r="E365" s="42">
        <f>SUM(E356:E364)</f>
        <v>0.99999999999999978</v>
      </c>
      <c r="G365" s="61"/>
      <c r="H365" s="37" t="s">
        <v>403</v>
      </c>
      <c r="I365" s="40">
        <f>SUM(I356:I364)</f>
        <v>2962908</v>
      </c>
      <c r="J365" s="40">
        <f>SUM(J356:J364)</f>
        <v>16.899999999999991</v>
      </c>
      <c r="K365" s="42">
        <f>SUM(K356:K364)</f>
        <v>0.99999999999999978</v>
      </c>
    </row>
    <row r="367" spans="1:11" s="7" customFormat="1" ht="30" customHeight="1" x14ac:dyDescent="0.3">
      <c r="A367" s="8" t="s">
        <v>1</v>
      </c>
      <c r="B367" s="8" t="s">
        <v>387</v>
      </c>
      <c r="C367" s="8" t="s">
        <v>402</v>
      </c>
      <c r="D367" s="8" t="s">
        <v>554</v>
      </c>
      <c r="E367" s="8" t="s">
        <v>388</v>
      </c>
      <c r="G367" s="8" t="s">
        <v>1</v>
      </c>
      <c r="H367" s="8" t="s">
        <v>387</v>
      </c>
      <c r="I367" s="8" t="s">
        <v>402</v>
      </c>
      <c r="J367" s="8" t="s">
        <v>554</v>
      </c>
      <c r="K367" s="8" t="s">
        <v>388</v>
      </c>
    </row>
    <row r="368" spans="1:11" ht="15" customHeight="1" x14ac:dyDescent="0.3">
      <c r="A368" s="59" t="s">
        <v>211</v>
      </c>
      <c r="B368" s="9" t="s">
        <v>389</v>
      </c>
      <c r="C368" s="11">
        <v>196466.375</v>
      </c>
      <c r="D368" s="11">
        <v>1.1206158738307099</v>
      </c>
      <c r="E368" s="41">
        <f>D368/D377</f>
        <v>0.38641926683817568</v>
      </c>
      <c r="G368" s="59" t="s">
        <v>196</v>
      </c>
      <c r="H368" s="9" t="s">
        <v>389</v>
      </c>
      <c r="I368" s="11">
        <v>331960.42499999999</v>
      </c>
      <c r="J368" s="11">
        <v>1.89345439767283</v>
      </c>
      <c r="K368" s="41">
        <f>D368/D377</f>
        <v>0.38641926683817568</v>
      </c>
    </row>
    <row r="369" spans="1:11" ht="15" customHeight="1" x14ac:dyDescent="0.3">
      <c r="A369" s="60"/>
      <c r="B369" s="9" t="s">
        <v>390</v>
      </c>
      <c r="C369" s="11">
        <v>33176.385000000002</v>
      </c>
      <c r="D369" s="11">
        <v>0.18923331622176601</v>
      </c>
      <c r="E369" s="41">
        <f>D369/D377</f>
        <v>6.5252867662677905E-2</v>
      </c>
      <c r="G369" s="60"/>
      <c r="H369" s="9" t="s">
        <v>390</v>
      </c>
      <c r="I369" s="11">
        <v>56056.644999999997</v>
      </c>
      <c r="J369" s="11">
        <v>0.31973902007757199</v>
      </c>
      <c r="K369" s="41">
        <f>D369/D377</f>
        <v>6.5252867662677905E-2</v>
      </c>
    </row>
    <row r="370" spans="1:11" ht="15" customHeight="1" x14ac:dyDescent="0.3">
      <c r="A370" s="60"/>
      <c r="B370" s="9" t="s">
        <v>391</v>
      </c>
      <c r="C370" s="11">
        <v>115080.57</v>
      </c>
      <c r="D370" s="11">
        <v>0.65640297741273101</v>
      </c>
      <c r="E370" s="41">
        <f>D370/D377</f>
        <v>0.22634585428025197</v>
      </c>
      <c r="G370" s="60"/>
      <c r="H370" s="9" t="s">
        <v>391</v>
      </c>
      <c r="I370" s="11">
        <v>194446.47</v>
      </c>
      <c r="J370" s="11">
        <v>1.1090946269678299</v>
      </c>
      <c r="K370" s="41">
        <f>D370/D377</f>
        <v>0.22634585428025197</v>
      </c>
    </row>
    <row r="371" spans="1:11" ht="15" customHeight="1" x14ac:dyDescent="0.3">
      <c r="A371" s="60"/>
      <c r="B371" s="9" t="s">
        <v>392</v>
      </c>
      <c r="C371" s="11">
        <v>45410.165000000001</v>
      </c>
      <c r="D371" s="11">
        <v>0.259013033310518</v>
      </c>
      <c r="E371" s="41">
        <f>D371/D377</f>
        <v>8.9314839072592384E-2</v>
      </c>
      <c r="G371" s="60"/>
      <c r="H371" s="9" t="s">
        <v>392</v>
      </c>
      <c r="I371" s="11">
        <v>76727.520000000004</v>
      </c>
      <c r="J371" s="11">
        <v>0.43764271047227898</v>
      </c>
      <c r="K371" s="41">
        <f>D371/D377</f>
        <v>8.9314839072592384E-2</v>
      </c>
    </row>
    <row r="372" spans="1:11" ht="15" customHeight="1" x14ac:dyDescent="0.3">
      <c r="A372" s="60"/>
      <c r="B372" s="9" t="s">
        <v>393</v>
      </c>
      <c r="C372" s="11">
        <v>15551.424999999999</v>
      </c>
      <c r="D372" s="11">
        <v>8.8703085785991301E-2</v>
      </c>
      <c r="E372" s="41">
        <f>D372/D377</f>
        <v>3.0587270960686641E-2</v>
      </c>
      <c r="G372" s="60"/>
      <c r="H372" s="9" t="s">
        <v>393</v>
      </c>
      <c r="I372" s="11">
        <v>26276.544999999998</v>
      </c>
      <c r="J372" s="11">
        <v>0.149877623773671</v>
      </c>
      <c r="K372" s="41">
        <f>D372/D377</f>
        <v>3.0587270960686641E-2</v>
      </c>
    </row>
    <row r="373" spans="1:11" ht="15" customHeight="1" x14ac:dyDescent="0.3">
      <c r="A373" s="60"/>
      <c r="B373" s="9" t="s">
        <v>394</v>
      </c>
      <c r="C373" s="11">
        <v>40537.385000000002</v>
      </c>
      <c r="D373" s="11">
        <v>0.23121939881359799</v>
      </c>
      <c r="E373" s="41">
        <f>D373/D377</f>
        <v>7.9730827177102725E-2</v>
      </c>
      <c r="G373" s="60"/>
      <c r="H373" s="9" t="s">
        <v>394</v>
      </c>
      <c r="I373" s="11">
        <v>68494.205000000002</v>
      </c>
      <c r="J373" s="11">
        <v>0.39068106890257798</v>
      </c>
      <c r="K373" s="41">
        <f>D373/D377</f>
        <v>7.9730827177102725E-2</v>
      </c>
    </row>
    <row r="374" spans="1:11" ht="15" customHeight="1" x14ac:dyDescent="0.3">
      <c r="A374" s="60"/>
      <c r="B374" s="9" t="s">
        <v>395</v>
      </c>
      <c r="C374" s="11">
        <v>10367.615</v>
      </c>
      <c r="D374" s="11">
        <v>5.9135381017567899E-2</v>
      </c>
      <c r="E374" s="41">
        <f>D374/D377</f>
        <v>2.0391510695713062E-2</v>
      </c>
      <c r="G374" s="60"/>
      <c r="H374" s="9" t="s">
        <v>395</v>
      </c>
      <c r="I374" s="11">
        <v>17517.695</v>
      </c>
      <c r="J374" s="11">
        <v>9.9918406342687699E-2</v>
      </c>
      <c r="K374" s="41">
        <f>D374/D377</f>
        <v>2.0391510695713062E-2</v>
      </c>
    </row>
    <row r="375" spans="1:11" ht="15" customHeight="1" x14ac:dyDescent="0.3">
      <c r="A375" s="60"/>
      <c r="B375" s="9" t="s">
        <v>396</v>
      </c>
      <c r="C375" s="11">
        <v>10367.615</v>
      </c>
      <c r="D375" s="11">
        <v>5.9135381017567899E-2</v>
      </c>
      <c r="E375" s="41">
        <f>D375/D377</f>
        <v>2.0391510695713062E-2</v>
      </c>
      <c r="G375" s="60"/>
      <c r="H375" s="9" t="s">
        <v>396</v>
      </c>
      <c r="I375" s="11">
        <v>17517.695</v>
      </c>
      <c r="J375" s="11">
        <v>9.9918406342687699E-2</v>
      </c>
      <c r="K375" s="41">
        <f>D375/D377</f>
        <v>2.0391510695713062E-2</v>
      </c>
    </row>
    <row r="376" spans="1:11" ht="15" customHeight="1" x14ac:dyDescent="0.3">
      <c r="A376" s="60"/>
      <c r="B376" s="9" t="s">
        <v>397</v>
      </c>
      <c r="C376" s="11">
        <v>41470.464999999997</v>
      </c>
      <c r="D376" s="11">
        <v>0.23654155258955101</v>
      </c>
      <c r="E376" s="41">
        <f>D376/D377</f>
        <v>8.1566052617086521E-2</v>
      </c>
      <c r="G376" s="60"/>
      <c r="H376" s="9" t="s">
        <v>397</v>
      </c>
      <c r="I376" s="11">
        <v>70070.8</v>
      </c>
      <c r="J376" s="11">
        <v>0.39967373944786699</v>
      </c>
      <c r="K376" s="41">
        <f>D376/D377</f>
        <v>8.1566052617086521E-2</v>
      </c>
    </row>
    <row r="377" spans="1:11" s="2" customFormat="1" ht="15" customHeight="1" x14ac:dyDescent="0.3">
      <c r="A377" s="61"/>
      <c r="B377" s="37" t="s">
        <v>403</v>
      </c>
      <c r="C377" s="40">
        <f>SUM(C368:C376)</f>
        <v>508428</v>
      </c>
      <c r="D377" s="40">
        <f>SUM(D368:D376)</f>
        <v>2.9000000000000012</v>
      </c>
      <c r="E377" s="42">
        <f>SUM(E368:E376)</f>
        <v>1</v>
      </c>
      <c r="G377" s="61"/>
      <c r="H377" s="37" t="s">
        <v>403</v>
      </c>
      <c r="I377" s="40">
        <f>SUM(I368:I376)</f>
        <v>859068</v>
      </c>
      <c r="J377" s="40">
        <f>SUM(J368:J376)</f>
        <v>4.900000000000003</v>
      </c>
      <c r="K377" s="42">
        <f>SUM(K368:K376)</f>
        <v>1</v>
      </c>
    </row>
    <row r="379" spans="1:11" s="7" customFormat="1" ht="30" customHeight="1" x14ac:dyDescent="0.3">
      <c r="A379" s="8" t="s">
        <v>1</v>
      </c>
      <c r="B379" s="8" t="s">
        <v>387</v>
      </c>
      <c r="C379" s="8" t="s">
        <v>402</v>
      </c>
      <c r="D379" s="8" t="s">
        <v>554</v>
      </c>
      <c r="E379" s="8" t="s">
        <v>388</v>
      </c>
      <c r="G379" s="8" t="s">
        <v>1</v>
      </c>
      <c r="H379" s="8" t="s">
        <v>387</v>
      </c>
      <c r="I379" s="8" t="s">
        <v>402</v>
      </c>
      <c r="J379" s="8" t="s">
        <v>554</v>
      </c>
      <c r="K379" s="8" t="s">
        <v>388</v>
      </c>
    </row>
    <row r="380" spans="1:11" ht="15" customHeight="1" x14ac:dyDescent="0.3">
      <c r="A380" s="59" t="s">
        <v>178</v>
      </c>
      <c r="B380" s="9" t="s">
        <v>389</v>
      </c>
      <c r="C380" s="11">
        <v>189691.65</v>
      </c>
      <c r="D380" s="11">
        <v>1.08197381930185</v>
      </c>
      <c r="E380" s="41">
        <f>D380/D389</f>
        <v>0.38641922117923172</v>
      </c>
      <c r="G380" s="59" t="s">
        <v>87</v>
      </c>
      <c r="H380" s="9" t="s">
        <v>389</v>
      </c>
      <c r="I380" s="11">
        <v>108395.23</v>
      </c>
      <c r="J380" s="11">
        <v>0.61827076203513598</v>
      </c>
      <c r="K380" s="41">
        <f>D380/D389</f>
        <v>0.38641922117923172</v>
      </c>
    </row>
    <row r="381" spans="1:11" ht="15" customHeight="1" x14ac:dyDescent="0.3">
      <c r="A381" s="60"/>
      <c r="B381" s="9" t="s">
        <v>390</v>
      </c>
      <c r="C381" s="11">
        <v>32032.365000000002</v>
      </c>
      <c r="D381" s="11">
        <v>0.18270799110198499</v>
      </c>
      <c r="E381" s="41">
        <f>D381/D389</f>
        <v>6.525285396499457E-2</v>
      </c>
      <c r="G381" s="60"/>
      <c r="H381" s="9" t="s">
        <v>390</v>
      </c>
      <c r="I381" s="11">
        <v>18304.21</v>
      </c>
      <c r="J381" s="11">
        <v>0.104404574492357</v>
      </c>
      <c r="K381" s="41">
        <f>D381/D389</f>
        <v>6.525285396499457E-2</v>
      </c>
    </row>
    <row r="382" spans="1:11" ht="15" customHeight="1" x14ac:dyDescent="0.3">
      <c r="A382" s="60"/>
      <c r="B382" s="9" t="s">
        <v>391</v>
      </c>
      <c r="C382" s="11">
        <v>111112.27</v>
      </c>
      <c r="D382" s="11">
        <v>0.633768366415697</v>
      </c>
      <c r="E382" s="41">
        <f>D382/D389</f>
        <v>0.22634584514846298</v>
      </c>
      <c r="G382" s="60"/>
      <c r="H382" s="9" t="s">
        <v>391</v>
      </c>
      <c r="I382" s="11">
        <v>63492.714999999997</v>
      </c>
      <c r="J382" s="11">
        <v>0.36215329112479999</v>
      </c>
      <c r="K382" s="41">
        <f>D382/D389</f>
        <v>0.22634584514846298</v>
      </c>
    </row>
    <row r="383" spans="1:11" ht="15" customHeight="1" x14ac:dyDescent="0.3">
      <c r="A383" s="60"/>
      <c r="B383" s="9" t="s">
        <v>392</v>
      </c>
      <c r="C383" s="11">
        <v>43844.305</v>
      </c>
      <c r="D383" s="11">
        <v>0.25008159365731197</v>
      </c>
      <c r="E383" s="41">
        <f>D383/D389</f>
        <v>8.931485487761133E-2</v>
      </c>
      <c r="G383" s="60"/>
      <c r="H383" s="9" t="s">
        <v>392</v>
      </c>
      <c r="I383" s="11">
        <v>25053.89</v>
      </c>
      <c r="J383" s="11">
        <v>0.142903775952544</v>
      </c>
      <c r="K383" s="41">
        <f>D383/D389</f>
        <v>8.931485487761133E-2</v>
      </c>
    </row>
    <row r="384" spans="1:11" ht="15" customHeight="1" x14ac:dyDescent="0.3">
      <c r="A384" s="60"/>
      <c r="B384" s="9" t="s">
        <v>393</v>
      </c>
      <c r="C384" s="11">
        <v>15015.174999999999</v>
      </c>
      <c r="D384" s="11">
        <v>8.5644393109742201E-2</v>
      </c>
      <c r="E384" s="41">
        <f>D384/D389</f>
        <v>3.0587283253479324E-2</v>
      </c>
      <c r="G384" s="60"/>
      <c r="H384" s="9" t="s">
        <v>393</v>
      </c>
      <c r="I384" s="11">
        <v>8580.0949999999993</v>
      </c>
      <c r="J384" s="11">
        <v>4.8939624686287903E-2</v>
      </c>
      <c r="K384" s="41">
        <f>D384/D389</f>
        <v>3.0587283253479324E-2</v>
      </c>
    </row>
    <row r="385" spans="1:11" ht="15" customHeight="1" x14ac:dyDescent="0.3">
      <c r="A385" s="60"/>
      <c r="B385" s="9" t="s">
        <v>394</v>
      </c>
      <c r="C385" s="11">
        <v>39139.550000000003</v>
      </c>
      <c r="D385" s="11">
        <v>0.22324634953228401</v>
      </c>
      <c r="E385" s="41">
        <f>D385/D389</f>
        <v>7.9730839118672778E-2</v>
      </c>
      <c r="G385" s="60"/>
      <c r="H385" s="9" t="s">
        <v>394</v>
      </c>
      <c r="I385" s="11">
        <v>22365.45</v>
      </c>
      <c r="J385" s="11">
        <v>0.12756930184804899</v>
      </c>
      <c r="K385" s="41">
        <f>D385/D389</f>
        <v>7.9730839118672778E-2</v>
      </c>
    </row>
    <row r="386" spans="1:11" ht="15" customHeight="1" x14ac:dyDescent="0.3">
      <c r="A386" s="60"/>
      <c r="B386" s="9" t="s">
        <v>395</v>
      </c>
      <c r="C386" s="11">
        <v>10010.11</v>
      </c>
      <c r="D386" s="11">
        <v>5.7096224047456103E-2</v>
      </c>
      <c r="E386" s="41">
        <f>D386/D389</f>
        <v>2.0391508588377159E-2</v>
      </c>
      <c r="G386" s="60"/>
      <c r="H386" s="9" t="s">
        <v>395</v>
      </c>
      <c r="I386" s="11">
        <v>5720.0749999999998</v>
      </c>
      <c r="J386" s="11">
        <v>3.2626483002509699E-2</v>
      </c>
      <c r="K386" s="41">
        <f>D386/D389</f>
        <v>2.0391508588377159E-2</v>
      </c>
    </row>
    <row r="387" spans="1:11" ht="15" customHeight="1" x14ac:dyDescent="0.3">
      <c r="A387" s="60"/>
      <c r="B387" s="9" t="s">
        <v>396</v>
      </c>
      <c r="C387" s="11">
        <v>10010.11</v>
      </c>
      <c r="D387" s="11">
        <v>5.7096224047456103E-2</v>
      </c>
      <c r="E387" s="41">
        <f>D387/D389</f>
        <v>2.0391508588377159E-2</v>
      </c>
      <c r="G387" s="60"/>
      <c r="H387" s="9" t="s">
        <v>396</v>
      </c>
      <c r="I387" s="11">
        <v>5720.0749999999998</v>
      </c>
      <c r="J387" s="11">
        <v>3.2626483002509699E-2</v>
      </c>
      <c r="K387" s="41">
        <f>D387/D389</f>
        <v>2.0391508588377159E-2</v>
      </c>
    </row>
    <row r="388" spans="1:11" ht="15" customHeight="1" x14ac:dyDescent="0.3">
      <c r="A388" s="60"/>
      <c r="B388" s="9" t="s">
        <v>397</v>
      </c>
      <c r="C388" s="11">
        <v>40040.464999999997</v>
      </c>
      <c r="D388" s="11">
        <v>0.22838503878621999</v>
      </c>
      <c r="E388" s="41">
        <f>D388/D389</f>
        <v>8.1566085280792774E-2</v>
      </c>
      <c r="G388" s="60"/>
      <c r="H388" s="9" t="s">
        <v>397</v>
      </c>
      <c r="I388" s="11">
        <v>22880.26</v>
      </c>
      <c r="J388" s="11">
        <v>0.13050570385580701</v>
      </c>
      <c r="K388" s="41">
        <f>D388/D389</f>
        <v>8.1566085280792774E-2</v>
      </c>
    </row>
    <row r="389" spans="1:11" s="2" customFormat="1" ht="15" customHeight="1" x14ac:dyDescent="0.3">
      <c r="A389" s="61"/>
      <c r="B389" s="37" t="s">
        <v>403</v>
      </c>
      <c r="C389" s="40">
        <f>SUM(C380:C388)</f>
        <v>490895.99999999988</v>
      </c>
      <c r="D389" s="40">
        <f>SUM(D380:D388)</f>
        <v>2.8000000000000029</v>
      </c>
      <c r="E389" s="42">
        <f>SUM(E380:E388)</f>
        <v>0.99999999999999978</v>
      </c>
      <c r="G389" s="61"/>
      <c r="H389" s="37" t="s">
        <v>403</v>
      </c>
      <c r="I389" s="40">
        <f>SUM(I380:I388)</f>
        <v>280512</v>
      </c>
      <c r="J389" s="40">
        <f>SUM(J380:J388)</f>
        <v>1.6000000000000003</v>
      </c>
      <c r="K389" s="42">
        <f>SUM(K380:K388)</f>
        <v>0.99999999999999978</v>
      </c>
    </row>
    <row r="391" spans="1:11" s="7" customFormat="1" ht="30" customHeight="1" x14ac:dyDescent="0.3">
      <c r="A391" s="8" t="s">
        <v>1</v>
      </c>
      <c r="B391" s="8" t="s">
        <v>387</v>
      </c>
      <c r="C391" s="8" t="s">
        <v>402</v>
      </c>
      <c r="D391" s="8" t="s">
        <v>554</v>
      </c>
      <c r="E391" s="8" t="s">
        <v>388</v>
      </c>
    </row>
    <row r="392" spans="1:11" ht="15" customHeight="1" x14ac:dyDescent="0.3">
      <c r="A392" s="59" t="s">
        <v>133</v>
      </c>
      <c r="B392" s="9" t="s">
        <v>389</v>
      </c>
      <c r="C392" s="11">
        <v>426806.24</v>
      </c>
      <c r="D392" s="11">
        <v>2.43444125028519</v>
      </c>
      <c r="E392" s="41">
        <f>D392/D401</f>
        <v>0.38641924607701428</v>
      </c>
    </row>
    <row r="393" spans="1:11" ht="15" customHeight="1" x14ac:dyDescent="0.3">
      <c r="A393" s="60"/>
      <c r="B393" s="9" t="s">
        <v>390</v>
      </c>
      <c r="C393" s="11">
        <v>72072.83</v>
      </c>
      <c r="D393" s="11">
        <v>0.41109302988820401</v>
      </c>
      <c r="E393" s="41">
        <f>D393/D401</f>
        <v>6.5252861887016511E-2</v>
      </c>
    </row>
    <row r="394" spans="1:11" ht="15" customHeight="1" x14ac:dyDescent="0.3">
      <c r="A394" s="60"/>
      <c r="B394" s="9" t="s">
        <v>391</v>
      </c>
      <c r="C394" s="11">
        <v>250002.6</v>
      </c>
      <c r="D394" s="11">
        <v>1.4259787816564</v>
      </c>
      <c r="E394" s="41">
        <f>D394/D401</f>
        <v>0.22634583835815875</v>
      </c>
    </row>
    <row r="395" spans="1:11" ht="15" customHeight="1" x14ac:dyDescent="0.3">
      <c r="A395" s="60"/>
      <c r="B395" s="9" t="s">
        <v>392</v>
      </c>
      <c r="C395" s="11">
        <v>98649.68</v>
      </c>
      <c r="D395" s="11">
        <v>0.56268355007985404</v>
      </c>
      <c r="E395" s="41">
        <f>D395/D401</f>
        <v>8.9314849219024453E-2</v>
      </c>
    </row>
    <row r="396" spans="1:11" ht="15" customHeight="1" x14ac:dyDescent="0.3">
      <c r="A396" s="60"/>
      <c r="B396" s="9" t="s">
        <v>393</v>
      </c>
      <c r="C396" s="11">
        <v>33784.14</v>
      </c>
      <c r="D396" s="11">
        <v>0.19269986310746101</v>
      </c>
      <c r="E396" s="41">
        <f>D396/D401</f>
        <v>3.0587279858327144E-2</v>
      </c>
    </row>
    <row r="397" spans="1:11" ht="15" customHeight="1" x14ac:dyDescent="0.3">
      <c r="A397" s="60"/>
      <c r="B397" s="9" t="s">
        <v>394</v>
      </c>
      <c r="C397" s="11">
        <v>88063.975000000006</v>
      </c>
      <c r="D397" s="11">
        <v>0.50230421514944101</v>
      </c>
      <c r="E397" s="41">
        <f>D397/D401</f>
        <v>7.973082780149858E-2</v>
      </c>
    </row>
    <row r="398" spans="1:11" ht="15" customHeight="1" x14ac:dyDescent="0.3">
      <c r="A398" s="60"/>
      <c r="B398" s="9" t="s">
        <v>395</v>
      </c>
      <c r="C398" s="11">
        <v>22522.755000000001</v>
      </c>
      <c r="D398" s="11">
        <v>0.128466546885695</v>
      </c>
      <c r="E398" s="41">
        <f>D398/D401</f>
        <v>2.0391515378681748E-2</v>
      </c>
    </row>
    <row r="399" spans="1:11" ht="15" customHeight="1" x14ac:dyDescent="0.3">
      <c r="A399" s="60"/>
      <c r="B399" s="9" t="s">
        <v>396</v>
      </c>
      <c r="C399" s="11">
        <v>22522.755000000001</v>
      </c>
      <c r="D399" s="11">
        <v>0.128466546885695</v>
      </c>
      <c r="E399" s="41">
        <f>D399/D401</f>
        <v>2.0391515378681748E-2</v>
      </c>
    </row>
    <row r="400" spans="1:11" ht="15" customHeight="1" x14ac:dyDescent="0.3">
      <c r="A400" s="60"/>
      <c r="B400" s="9" t="s">
        <v>397</v>
      </c>
      <c r="C400" s="11">
        <v>90091.024999999994</v>
      </c>
      <c r="D400" s="11">
        <v>0.51386621606205796</v>
      </c>
      <c r="E400" s="41">
        <f>D400/D401</f>
        <v>8.1566066041596497E-2</v>
      </c>
    </row>
    <row r="401" spans="1:11" s="2" customFormat="1" ht="15" customHeight="1" x14ac:dyDescent="0.3">
      <c r="A401" s="61"/>
      <c r="B401" s="37" t="s">
        <v>403</v>
      </c>
      <c r="C401" s="40">
        <f>SUM(C392:C400)</f>
        <v>1104516</v>
      </c>
      <c r="D401" s="40">
        <f>SUM(D392:D400)</f>
        <v>6.3</v>
      </c>
      <c r="E401" s="42">
        <f>SUM(E392:E400)</f>
        <v>0.99999999999999978</v>
      </c>
    </row>
    <row r="403" spans="1:11" s="39" customFormat="1" ht="15" customHeight="1" x14ac:dyDescent="0.3">
      <c r="A403" s="62" t="s">
        <v>404</v>
      </c>
      <c r="B403" s="62"/>
      <c r="C403" s="62"/>
      <c r="D403" s="62"/>
      <c r="E403" s="62"/>
      <c r="F403" s="62"/>
      <c r="G403" s="62"/>
      <c r="H403" s="62"/>
      <c r="I403" s="62"/>
      <c r="J403" s="62"/>
      <c r="K403" s="62"/>
    </row>
  </sheetData>
  <mergeCells count="69">
    <mergeCell ref="A44:A53"/>
    <mergeCell ref="G44:G53"/>
    <mergeCell ref="A56:A65"/>
    <mergeCell ref="G56:G65"/>
    <mergeCell ref="A20:A29"/>
    <mergeCell ref="G20:G29"/>
    <mergeCell ref="A32:A41"/>
    <mergeCell ref="G32:G41"/>
    <mergeCell ref="A92:A101"/>
    <mergeCell ref="G92:G101"/>
    <mergeCell ref="A104:A113"/>
    <mergeCell ref="G104:G113"/>
    <mergeCell ref="A68:A77"/>
    <mergeCell ref="G68:G77"/>
    <mergeCell ref="A80:A89"/>
    <mergeCell ref="G80:G89"/>
    <mergeCell ref="A140:A149"/>
    <mergeCell ref="G140:G149"/>
    <mergeCell ref="A152:A161"/>
    <mergeCell ref="G152:G161"/>
    <mergeCell ref="A116:A125"/>
    <mergeCell ref="G116:G125"/>
    <mergeCell ref="A128:A137"/>
    <mergeCell ref="G128:G137"/>
    <mergeCell ref="A188:A197"/>
    <mergeCell ref="G188:G197"/>
    <mergeCell ref="A200:A209"/>
    <mergeCell ref="G200:G209"/>
    <mergeCell ref="A164:A173"/>
    <mergeCell ref="G164:G173"/>
    <mergeCell ref="A176:A185"/>
    <mergeCell ref="G176:G185"/>
    <mergeCell ref="A236:A245"/>
    <mergeCell ref="G236:G245"/>
    <mergeCell ref="A248:A257"/>
    <mergeCell ref="G248:G257"/>
    <mergeCell ref="A212:A221"/>
    <mergeCell ref="G212:G221"/>
    <mergeCell ref="A224:A233"/>
    <mergeCell ref="G224:G233"/>
    <mergeCell ref="A284:A293"/>
    <mergeCell ref="G284:G293"/>
    <mergeCell ref="A296:A305"/>
    <mergeCell ref="G296:G305"/>
    <mergeCell ref="A260:A269"/>
    <mergeCell ref="G260:G269"/>
    <mergeCell ref="A272:A281"/>
    <mergeCell ref="G272:G281"/>
    <mergeCell ref="A332:A341"/>
    <mergeCell ref="G332:G341"/>
    <mergeCell ref="A344:A353"/>
    <mergeCell ref="G344:G353"/>
    <mergeCell ref="A308:A317"/>
    <mergeCell ref="G308:G317"/>
    <mergeCell ref="A320:A329"/>
    <mergeCell ref="G320:G329"/>
    <mergeCell ref="A403:K403"/>
    <mergeCell ref="A380:A389"/>
    <mergeCell ref="G380:G389"/>
    <mergeCell ref="A392:A401"/>
    <mergeCell ref="A356:A365"/>
    <mergeCell ref="G356:G365"/>
    <mergeCell ref="A368:A377"/>
    <mergeCell ref="G368:G377"/>
    <mergeCell ref="A2:K2"/>
    <mergeCell ref="A4:K4"/>
    <mergeCell ref="A6:K6"/>
    <mergeCell ref="A8:A17"/>
    <mergeCell ref="G8:G17"/>
  </mergeCells>
  <pageMargins left="0.25" right="0.25" top="0.75" bottom="0.75" header="0.3" footer="0.3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8"/>
  <sheetViews>
    <sheetView showGridLines="0" workbookViewId="0"/>
  </sheetViews>
  <sheetFormatPr defaultColWidth="8.88671875" defaultRowHeight="15" customHeight="1" x14ac:dyDescent="0.3"/>
  <cols>
    <col min="1" max="7" width="21.44140625" style="6" customWidth="1"/>
    <col min="8" max="8" width="8.88671875" style="6" customWidth="1"/>
    <col min="9" max="16384" width="8.88671875" style="6"/>
  </cols>
  <sheetData>
    <row r="2" spans="1:7" s="16" customFormat="1" ht="15" customHeight="1" x14ac:dyDescent="0.3">
      <c r="A2" s="48" t="s">
        <v>0</v>
      </c>
      <c r="B2" s="48"/>
      <c r="C2" s="48"/>
      <c r="D2" s="48"/>
      <c r="E2" s="48"/>
      <c r="F2" s="48"/>
      <c r="G2" s="48"/>
    </row>
    <row r="4" spans="1:7" s="16" customFormat="1" ht="15" customHeight="1" x14ac:dyDescent="0.3">
      <c r="A4" s="49" t="s">
        <v>405</v>
      </c>
      <c r="B4" s="49"/>
      <c r="C4" s="49"/>
      <c r="D4" s="49"/>
      <c r="E4" s="49"/>
      <c r="F4" s="49"/>
      <c r="G4" s="49"/>
    </row>
    <row r="5" spans="1:7" s="16" customFormat="1" ht="15" customHeight="1" x14ac:dyDescent="0.3"/>
    <row r="7" spans="1:7" s="7" customFormat="1" ht="30" customHeight="1" x14ac:dyDescent="0.3">
      <c r="A7" s="43" t="s">
        <v>406</v>
      </c>
      <c r="B7" s="43" t="s">
        <v>555</v>
      </c>
      <c r="C7" s="43" t="s">
        <v>556</v>
      </c>
      <c r="D7" s="43" t="s">
        <v>407</v>
      </c>
      <c r="E7" s="43" t="s">
        <v>408</v>
      </c>
      <c r="F7" s="43" t="s">
        <v>557</v>
      </c>
      <c r="G7" s="43" t="s">
        <v>558</v>
      </c>
    </row>
    <row r="8" spans="1:7" ht="15" customHeight="1" x14ac:dyDescent="0.3">
      <c r="A8" s="44" t="s">
        <v>401</v>
      </c>
      <c r="B8" s="44" t="s">
        <v>409</v>
      </c>
      <c r="C8" s="44" t="s">
        <v>410</v>
      </c>
      <c r="D8" s="44" t="s">
        <v>411</v>
      </c>
      <c r="E8" s="47">
        <v>175320</v>
      </c>
      <c r="F8" s="45">
        <v>2030</v>
      </c>
      <c r="G8" s="46">
        <v>411</v>
      </c>
    </row>
  </sheetData>
  <mergeCells count="2">
    <mergeCell ref="A2:G2"/>
    <mergeCell ref="A4:G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B14"/>
  <sheetViews>
    <sheetView showGridLines="0" workbookViewId="0"/>
  </sheetViews>
  <sheetFormatPr defaultRowHeight="15" customHeight="1" x14ac:dyDescent="0.3"/>
  <cols>
    <col min="1" max="1" width="12" style="5" customWidth="1"/>
    <col min="2" max="2" width="75" style="5" customWidth="1"/>
    <col min="3" max="16384" width="8.88671875" style="5"/>
  </cols>
  <sheetData>
    <row r="2" spans="1:2" s="1" customFormat="1" ht="15" customHeight="1" x14ac:dyDescent="0.3">
      <c r="A2" s="48" t="s">
        <v>0</v>
      </c>
      <c r="B2" s="48"/>
    </row>
    <row r="4" spans="1:2" s="1" customFormat="1" ht="15" customHeight="1" x14ac:dyDescent="0.3">
      <c r="A4" s="49" t="s">
        <v>485</v>
      </c>
      <c r="B4" s="49"/>
    </row>
    <row r="5" spans="1:2" s="1" customFormat="1" ht="15" customHeight="1" x14ac:dyDescent="0.3"/>
    <row r="7" spans="1:2" s="4" customFormat="1" ht="30" customHeight="1" x14ac:dyDescent="0.3">
      <c r="A7" s="75" t="s">
        <v>3</v>
      </c>
      <c r="B7" s="76" t="s">
        <v>406</v>
      </c>
    </row>
    <row r="8" spans="1:2" ht="15" customHeight="1" x14ac:dyDescent="0.3">
      <c r="A8" s="44" t="s">
        <v>49</v>
      </c>
      <c r="B8" s="77" t="s">
        <v>486</v>
      </c>
    </row>
    <row r="9" spans="1:2" ht="15" customHeight="1" x14ac:dyDescent="0.3">
      <c r="A9" s="44" t="s">
        <v>8</v>
      </c>
      <c r="B9" s="77" t="s">
        <v>487</v>
      </c>
    </row>
    <row r="10" spans="1:2" ht="15" customHeight="1" x14ac:dyDescent="0.3">
      <c r="A10" s="44" t="s">
        <v>37</v>
      </c>
      <c r="B10" s="77" t="s">
        <v>488</v>
      </c>
    </row>
    <row r="12" spans="1:2" s="4" customFormat="1" ht="30" customHeight="1" x14ac:dyDescent="0.3">
      <c r="A12" s="75" t="s">
        <v>4</v>
      </c>
      <c r="B12" s="76" t="s">
        <v>406</v>
      </c>
    </row>
    <row r="13" spans="1:2" ht="15" customHeight="1" x14ac:dyDescent="0.3">
      <c r="A13" s="44" t="s">
        <v>9</v>
      </c>
      <c r="B13" s="77" t="s">
        <v>489</v>
      </c>
    </row>
    <row r="14" spans="1:2" ht="15" customHeight="1" x14ac:dyDescent="0.3">
      <c r="A14" s="44" t="s">
        <v>11</v>
      </c>
      <c r="B14" s="77" t="s">
        <v>490</v>
      </c>
    </row>
  </sheetData>
  <mergeCells count="2">
    <mergeCell ref="A2:B2"/>
    <mergeCell ref="A4:B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vendedor</vt:lpstr>
      <vt:lpstr>comprador</vt:lpstr>
      <vt:lpstr>contratos</vt:lpstr>
      <vt:lpstr>produto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Antônio de Souza Ferreira Silva</dc:creator>
  <cp:lastModifiedBy>Fernando Felix</cp:lastModifiedBy>
  <cp:lastPrinted>2011-08-25T12:45:30Z</cp:lastPrinted>
  <dcterms:created xsi:type="dcterms:W3CDTF">2010-09-03T18:46:29Z</dcterms:created>
  <dcterms:modified xsi:type="dcterms:W3CDTF">2025-08-27T15:13:05Z</dcterms:modified>
</cp:coreProperties>
</file>